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230" windowHeight="8490" tabRatio="766" activeTab="1"/>
  </bookViews>
  <sheets>
    <sheet name="Coversheet" sheetId="13" r:id="rId1"/>
    <sheet name="Contents" sheetId="15" r:id="rId2"/>
    <sheet name="Summary" sheetId="1" r:id="rId3"/>
    <sheet name="Combined Cycle" sheetId="3" r:id="rId4"/>
    <sheet name="Gas Turbine" sheetId="7" r:id="rId5"/>
    <sheet name="Steam Turbine" sheetId="8" r:id="rId6"/>
    <sheet name="Internal Comb. Eng." sheetId="9" r:id="rId7"/>
    <sheet name="Others" sheetId="10" r:id="rId8"/>
    <sheet name="Age distribution capacity" sheetId="2" state="hidden" r:id="rId9"/>
    <sheet name="Age distribution quant" sheetId="6" state="hidden" r:id="rId10"/>
    <sheet name="Capacity classes tech" sheetId="4" state="hidden" r:id="rId11"/>
  </sheets>
  <externalReferences>
    <externalReference r:id="rId12"/>
    <externalReference r:id="rId13"/>
  </externalReferences>
  <definedNames>
    <definedName name="_xlnm._FilterDatabase" localSheetId="8" hidden="1">'Age distribution capacity'!$L$5:$BM$164</definedName>
    <definedName name="_xlnm._FilterDatabase" localSheetId="9" hidden="1">'Age distribution quant'!$L$5:$BM$164</definedName>
    <definedName name="_xlnm._FilterDatabase" localSheetId="10" hidden="1">'Capacity classes tech'!$A$5:$T$164</definedName>
    <definedName name="asdf">'[1]Condensing, oil'!#REF!</definedName>
    <definedName name="CalcilationBoilersOilGermany" localSheetId="9">'[1]Condensing, oil'!#REF!</definedName>
    <definedName name="CalcilationBoilersOilGermany" localSheetId="3">'[1]Condensing, oil'!#REF!</definedName>
    <definedName name="CalcilationBoilersOilGermany" localSheetId="0">'[2]Condensing, oil'!#REF!</definedName>
    <definedName name="CalcilationBoilersOilGermany" localSheetId="4">'[1]Condensing, oil'!#REF!</definedName>
    <definedName name="CalcilationBoilersOilGermany" localSheetId="6">'[1]Condensing, oil'!#REF!</definedName>
    <definedName name="CalcilationBoilersOilGermany" localSheetId="7">'[1]Condensing, oil'!#REF!</definedName>
    <definedName name="CalcilationBoilersOilGermany" localSheetId="5">'[1]Condensing, oil'!#REF!</definedName>
    <definedName name="CalcilationBoilersOilGermany">'[1]Condensing, oil'!#REF!</definedName>
    <definedName name="Calculation_Germany_Oil" localSheetId="9">'[1]Standard boiler, oil'!#REF!</definedName>
    <definedName name="Calculation_Germany_Oil" localSheetId="3">'[1]Standard boiler, oil'!#REF!</definedName>
    <definedName name="Calculation_Germany_Oil" localSheetId="0">'[2]Standard boiler, oil'!#REF!</definedName>
    <definedName name="Calculation_Germany_Oil" localSheetId="4">'[1]Standard boiler, oil'!#REF!</definedName>
    <definedName name="Calculation_Germany_Oil" localSheetId="6">'[1]Standard boiler, oil'!#REF!</definedName>
    <definedName name="Calculation_Germany_Oil" localSheetId="7">'[1]Standard boiler, oil'!#REF!</definedName>
    <definedName name="Calculation_Germany_Oil" localSheetId="5">'[1]Standard boiler, oil'!#REF!</definedName>
    <definedName name="Calculation_Germany_Oil">'[1]Standard boiler, oil'!#REF!</definedName>
    <definedName name="CalculationGasBoilersGermany" localSheetId="9">'[1]Condensing, gas'!#REF!</definedName>
    <definedName name="CalculationGasBoilersGermany" localSheetId="3">'[1]Condensing, gas'!#REF!</definedName>
    <definedName name="CalculationGasBoilersGermany" localSheetId="0">'[2]Condensing, gas'!#REF!</definedName>
    <definedName name="CalculationGasBoilersGermany" localSheetId="4">'[1]Condensing, gas'!#REF!</definedName>
    <definedName name="CalculationGasBoilersGermany" localSheetId="6">'[1]Condensing, gas'!#REF!</definedName>
    <definedName name="CalculationGasBoilersGermany" localSheetId="7">'[1]Condensing, gas'!#REF!</definedName>
    <definedName name="CalculationGasBoilersGermany" localSheetId="5">'[1]Condensing, gas'!#REF!</definedName>
    <definedName name="CalculationGasBoilersGermany">'[1]Condensing, gas'!#REF!</definedName>
  </definedNames>
  <calcPr calcId="125725"/>
</workbook>
</file>

<file path=xl/calcChain.xml><?xml version="1.0" encoding="utf-8"?>
<calcChain xmlns="http://schemas.openxmlformats.org/spreadsheetml/2006/main">
  <c r="A8" i="15"/>
  <c r="A7"/>
  <c r="A6"/>
  <c r="A5"/>
  <c r="A4"/>
  <c r="A3"/>
  <c r="AP29" i="6"/>
  <c r="BB29"/>
  <c r="AP30"/>
  <c r="BB30"/>
  <c r="AP31"/>
  <c r="BB31"/>
  <c r="AP32"/>
  <c r="BB32"/>
  <c r="AP33"/>
  <c r="BB33"/>
  <c r="BA164"/>
  <c r="BM164"/>
  <c r="AZ164"/>
  <c r="BL164"/>
  <c r="AY164"/>
  <c r="BK164"/>
  <c r="AX164"/>
  <c r="BJ164"/>
  <c r="AW164"/>
  <c r="BI164"/>
  <c r="AV164"/>
  <c r="BH164"/>
  <c r="AU164"/>
  <c r="BG164"/>
  <c r="AT164"/>
  <c r="BF164"/>
  <c r="AS164"/>
  <c r="BE164"/>
  <c r="AR164"/>
  <c r="BD164"/>
  <c r="AQ164"/>
  <c r="BC164"/>
  <c r="AP164"/>
  <c r="BB164"/>
  <c r="BA163"/>
  <c r="BM163"/>
  <c r="AZ163"/>
  <c r="BL163"/>
  <c r="AY163"/>
  <c r="BK163"/>
  <c r="AX163"/>
  <c r="BJ163"/>
  <c r="AW163"/>
  <c r="BI163"/>
  <c r="AV163"/>
  <c r="BH163"/>
  <c r="AU163"/>
  <c r="BG163"/>
  <c r="AT163"/>
  <c r="BF163"/>
  <c r="AS163"/>
  <c r="BE163"/>
  <c r="AR163"/>
  <c r="BD163"/>
  <c r="AQ163"/>
  <c r="BC163"/>
  <c r="AP163"/>
  <c r="BB163"/>
  <c r="BA162"/>
  <c r="BM162"/>
  <c r="AZ162"/>
  <c r="BL162"/>
  <c r="AY162"/>
  <c r="BK162"/>
  <c r="AX162"/>
  <c r="BJ162"/>
  <c r="AW162"/>
  <c r="BI162"/>
  <c r="AV162"/>
  <c r="BH162"/>
  <c r="AU162"/>
  <c r="BG162"/>
  <c r="AT162"/>
  <c r="BF162"/>
  <c r="AS162"/>
  <c r="BE162"/>
  <c r="AR162"/>
  <c r="BD162"/>
  <c r="AQ162"/>
  <c r="BC162"/>
  <c r="AP162"/>
  <c r="BB162"/>
  <c r="BA161"/>
  <c r="BM161"/>
  <c r="AZ161"/>
  <c r="BL161"/>
  <c r="AY161"/>
  <c r="BK161"/>
  <c r="AX161"/>
  <c r="BJ161"/>
  <c r="AW161"/>
  <c r="BI161"/>
  <c r="AV161"/>
  <c r="BH161"/>
  <c r="AU161"/>
  <c r="BG161"/>
  <c r="AT161"/>
  <c r="BF161"/>
  <c r="AS161"/>
  <c r="BE161"/>
  <c r="AR161"/>
  <c r="BD161"/>
  <c r="AQ161"/>
  <c r="BC161"/>
  <c r="AP161"/>
  <c r="BB161"/>
  <c r="BA160"/>
  <c r="BM160"/>
  <c r="AZ160"/>
  <c r="BL160"/>
  <c r="AY160"/>
  <c r="BK160"/>
  <c r="AX160"/>
  <c r="BJ160"/>
  <c r="AW160"/>
  <c r="BI160"/>
  <c r="AV160"/>
  <c r="BH160"/>
  <c r="AU160"/>
  <c r="BG160"/>
  <c r="AT160"/>
  <c r="BF160"/>
  <c r="AS160"/>
  <c r="BE160"/>
  <c r="AR160"/>
  <c r="BD160"/>
  <c r="AQ160"/>
  <c r="BC160"/>
  <c r="AP160"/>
  <c r="BB160"/>
  <c r="BA159"/>
  <c r="BM159"/>
  <c r="AZ159"/>
  <c r="BL159"/>
  <c r="AY159"/>
  <c r="BK159"/>
  <c r="AX159"/>
  <c r="BJ159"/>
  <c r="AW159"/>
  <c r="BI159"/>
  <c r="AV159"/>
  <c r="BH159"/>
  <c r="AU159"/>
  <c r="BG159"/>
  <c r="AT159"/>
  <c r="BF159"/>
  <c r="AS159"/>
  <c r="BE159"/>
  <c r="AR159"/>
  <c r="BD159"/>
  <c r="AQ159"/>
  <c r="BC159"/>
  <c r="AP159"/>
  <c r="BB159"/>
  <c r="AO158"/>
  <c r="AN158"/>
  <c r="AM158"/>
  <c r="AL158"/>
  <c r="AK158"/>
  <c r="AJ158"/>
  <c r="AI158"/>
  <c r="AH158"/>
  <c r="AG158"/>
  <c r="AF158"/>
  <c r="AE158"/>
  <c r="AD158"/>
  <c r="AC158"/>
  <c r="AB158"/>
  <c r="AA158"/>
  <c r="Z158"/>
  <c r="Y158"/>
  <c r="X158"/>
  <c r="W158"/>
  <c r="V158"/>
  <c r="U158"/>
  <c r="AU158"/>
  <c r="T158"/>
  <c r="AV158"/>
  <c r="S158"/>
  <c r="AT158"/>
  <c r="R158"/>
  <c r="AW158"/>
  <c r="Q158"/>
  <c r="AY158"/>
  <c r="BK158"/>
  <c r="P158"/>
  <c r="AZ158"/>
  <c r="O158"/>
  <c r="AX158"/>
  <c r="N158"/>
  <c r="BA158"/>
  <c r="BA157"/>
  <c r="BM157"/>
  <c r="AZ157"/>
  <c r="BL157"/>
  <c r="AY157"/>
  <c r="BK157"/>
  <c r="AX157"/>
  <c r="BJ157"/>
  <c r="AW157"/>
  <c r="BI157"/>
  <c r="AV157"/>
  <c r="BH157"/>
  <c r="AU157"/>
  <c r="BG157"/>
  <c r="AT157"/>
  <c r="BF157"/>
  <c r="AS157"/>
  <c r="BE157"/>
  <c r="AR157"/>
  <c r="BD157"/>
  <c r="AQ157"/>
  <c r="BC157"/>
  <c r="AP157"/>
  <c r="BB157"/>
  <c r="BA156"/>
  <c r="BM156"/>
  <c r="AZ156"/>
  <c r="BL156"/>
  <c r="AY156"/>
  <c r="BK156"/>
  <c r="AX156"/>
  <c r="BJ156"/>
  <c r="AW156"/>
  <c r="BI156"/>
  <c r="AV156"/>
  <c r="BH156"/>
  <c r="AU156"/>
  <c r="BG156"/>
  <c r="AT156"/>
  <c r="BF156"/>
  <c r="AS156"/>
  <c r="BE156"/>
  <c r="AR156"/>
  <c r="BD156"/>
  <c r="AQ156"/>
  <c r="BC156"/>
  <c r="AP156"/>
  <c r="BB156"/>
  <c r="BA155"/>
  <c r="BM155"/>
  <c r="AZ155"/>
  <c r="BL155"/>
  <c r="AY155"/>
  <c r="BK155"/>
  <c r="AX155"/>
  <c r="BJ155"/>
  <c r="AW155"/>
  <c r="BI155"/>
  <c r="AV155"/>
  <c r="BH155"/>
  <c r="AU155"/>
  <c r="BG155"/>
  <c r="AT155"/>
  <c r="BF155"/>
  <c r="AS155"/>
  <c r="BE155"/>
  <c r="AR155"/>
  <c r="BD155"/>
  <c r="AQ155"/>
  <c r="BC155"/>
  <c r="AP155"/>
  <c r="BB155"/>
  <c r="BA154"/>
  <c r="BM154"/>
  <c r="AZ154"/>
  <c r="BL154"/>
  <c r="AY154"/>
  <c r="BK154"/>
  <c r="AX154"/>
  <c r="BJ154"/>
  <c r="AW154"/>
  <c r="BI154"/>
  <c r="AV154"/>
  <c r="BH154"/>
  <c r="AU154"/>
  <c r="BG154"/>
  <c r="AT154"/>
  <c r="BF154"/>
  <c r="AS154"/>
  <c r="BE154"/>
  <c r="AR154"/>
  <c r="BD154"/>
  <c r="AQ154"/>
  <c r="BC154"/>
  <c r="AP154"/>
  <c r="BB154"/>
  <c r="BA153"/>
  <c r="BM153"/>
  <c r="AZ153"/>
  <c r="BL153"/>
  <c r="AY153"/>
  <c r="BK153"/>
  <c r="AX153"/>
  <c r="BJ153"/>
  <c r="AW153"/>
  <c r="BI153"/>
  <c r="AV153"/>
  <c r="BH153"/>
  <c r="AU153"/>
  <c r="BG153"/>
  <c r="AT153"/>
  <c r="BF153"/>
  <c r="AS153"/>
  <c r="BE153"/>
  <c r="AR153"/>
  <c r="BD153"/>
  <c r="AQ153"/>
  <c r="BC153"/>
  <c r="AP153"/>
  <c r="BB153"/>
  <c r="AO152"/>
  <c r="AN152"/>
  <c r="AM152"/>
  <c r="AL152"/>
  <c r="AK152"/>
  <c r="AJ152"/>
  <c r="AI152"/>
  <c r="AH152"/>
  <c r="AG152"/>
  <c r="AF152"/>
  <c r="AE152"/>
  <c r="AD152"/>
  <c r="AC152"/>
  <c r="AB152"/>
  <c r="AA152"/>
  <c r="Z152"/>
  <c r="Y152"/>
  <c r="X152"/>
  <c r="W152"/>
  <c r="V152"/>
  <c r="U152"/>
  <c r="AU152"/>
  <c r="T152"/>
  <c r="AV152"/>
  <c r="S152"/>
  <c r="AT152"/>
  <c r="R152"/>
  <c r="AW152"/>
  <c r="Q152"/>
  <c r="AY152"/>
  <c r="BK152"/>
  <c r="P152"/>
  <c r="AZ152"/>
  <c r="O152"/>
  <c r="AX152"/>
  <c r="N152"/>
  <c r="BA152"/>
  <c r="BA151"/>
  <c r="BM151"/>
  <c r="AZ151"/>
  <c r="BL151"/>
  <c r="AY151"/>
  <c r="BK151"/>
  <c r="AX151"/>
  <c r="BJ151"/>
  <c r="AW151"/>
  <c r="BI151"/>
  <c r="AV151"/>
  <c r="BH151"/>
  <c r="AU151"/>
  <c r="BG151"/>
  <c r="AT151"/>
  <c r="BF151"/>
  <c r="AS151"/>
  <c r="BE151"/>
  <c r="AR151"/>
  <c r="BD151"/>
  <c r="AQ151"/>
  <c r="BC151"/>
  <c r="AP151"/>
  <c r="BB151"/>
  <c r="BA150"/>
  <c r="BM150"/>
  <c r="AZ150"/>
  <c r="BL150"/>
  <c r="AY150"/>
  <c r="BK150"/>
  <c r="AX150"/>
  <c r="BJ150"/>
  <c r="AW150"/>
  <c r="BI150"/>
  <c r="AV150"/>
  <c r="BH150"/>
  <c r="AU150"/>
  <c r="BG150"/>
  <c r="AT150"/>
  <c r="BF150"/>
  <c r="AS150"/>
  <c r="BE150"/>
  <c r="AR150"/>
  <c r="BD150"/>
  <c r="AQ150"/>
  <c r="BC150"/>
  <c r="AP150"/>
  <c r="BB150"/>
  <c r="BA149"/>
  <c r="BM149"/>
  <c r="AZ149"/>
  <c r="BL149"/>
  <c r="AY149"/>
  <c r="BK149"/>
  <c r="AX149"/>
  <c r="BJ149"/>
  <c r="AW149"/>
  <c r="BI149"/>
  <c r="AV149"/>
  <c r="BH149"/>
  <c r="AU149"/>
  <c r="BG149"/>
  <c r="AT149"/>
  <c r="BF149"/>
  <c r="AS149"/>
  <c r="BE149"/>
  <c r="AR149"/>
  <c r="BD149"/>
  <c r="AQ149"/>
  <c r="BC149"/>
  <c r="AP149"/>
  <c r="BB149"/>
  <c r="BA148"/>
  <c r="BM148"/>
  <c r="AZ148"/>
  <c r="BL148"/>
  <c r="AY148"/>
  <c r="BK148"/>
  <c r="AX148"/>
  <c r="BJ148"/>
  <c r="AW148"/>
  <c r="BI148"/>
  <c r="AV148"/>
  <c r="BH148"/>
  <c r="AU148"/>
  <c r="BG148"/>
  <c r="AT148"/>
  <c r="BF148"/>
  <c r="AS148"/>
  <c r="BE148"/>
  <c r="AR148"/>
  <c r="BD148"/>
  <c r="AQ148"/>
  <c r="BC148"/>
  <c r="AP148"/>
  <c r="BB148"/>
  <c r="BA147"/>
  <c r="BM147"/>
  <c r="AZ147"/>
  <c r="BL147"/>
  <c r="AY147"/>
  <c r="BK147"/>
  <c r="AX147"/>
  <c r="BJ147"/>
  <c r="AW147"/>
  <c r="BI147"/>
  <c r="AV147"/>
  <c r="BH147"/>
  <c r="AU147"/>
  <c r="BG147"/>
  <c r="AT147"/>
  <c r="BF147"/>
  <c r="AS147"/>
  <c r="BE147"/>
  <c r="AR147"/>
  <c r="BD147"/>
  <c r="AQ147"/>
  <c r="BC147"/>
  <c r="AP147"/>
  <c r="BB147"/>
  <c r="AO146"/>
  <c r="AN146"/>
  <c r="AM146"/>
  <c r="AL146"/>
  <c r="AK146"/>
  <c r="AJ146"/>
  <c r="AI146"/>
  <c r="AH146"/>
  <c r="AG146"/>
  <c r="AF146"/>
  <c r="AE146"/>
  <c r="AD146"/>
  <c r="AC146"/>
  <c r="AB146"/>
  <c r="AA146"/>
  <c r="Z146"/>
  <c r="Y146"/>
  <c r="X146"/>
  <c r="W146"/>
  <c r="V146"/>
  <c r="U146"/>
  <c r="AU146"/>
  <c r="T146"/>
  <c r="AV146"/>
  <c r="S146"/>
  <c r="AT146"/>
  <c r="R146"/>
  <c r="AW146"/>
  <c r="Q146"/>
  <c r="AY146"/>
  <c r="BK146"/>
  <c r="P146"/>
  <c r="AZ146"/>
  <c r="O146"/>
  <c r="AX146"/>
  <c r="N146"/>
  <c r="BA146"/>
  <c r="BA145"/>
  <c r="BM145"/>
  <c r="AZ145"/>
  <c r="BL145"/>
  <c r="AY145"/>
  <c r="BK145"/>
  <c r="AX145"/>
  <c r="BJ145"/>
  <c r="AW145"/>
  <c r="BI145"/>
  <c r="AV145"/>
  <c r="BH145"/>
  <c r="AU145"/>
  <c r="BG145"/>
  <c r="AT145"/>
  <c r="BF145"/>
  <c r="AS145"/>
  <c r="BE145"/>
  <c r="AR145"/>
  <c r="BD145"/>
  <c r="AQ145"/>
  <c r="BC145"/>
  <c r="AP145"/>
  <c r="BB145"/>
  <c r="BA144"/>
  <c r="BM144"/>
  <c r="AZ144"/>
  <c r="BL144"/>
  <c r="AY144"/>
  <c r="BK144"/>
  <c r="AX144"/>
  <c r="BJ144"/>
  <c r="AW144"/>
  <c r="BI144"/>
  <c r="AV144"/>
  <c r="BH144"/>
  <c r="AU144"/>
  <c r="BG144"/>
  <c r="AT144"/>
  <c r="BF144"/>
  <c r="AS144"/>
  <c r="BE144"/>
  <c r="AR144"/>
  <c r="BD144"/>
  <c r="AQ144"/>
  <c r="BC144"/>
  <c r="AP144"/>
  <c r="BB144"/>
  <c r="BA143"/>
  <c r="BM143"/>
  <c r="AZ143"/>
  <c r="BL143"/>
  <c r="AY143"/>
  <c r="BK143"/>
  <c r="AX143"/>
  <c r="BJ143"/>
  <c r="AW143"/>
  <c r="BI143"/>
  <c r="AV143"/>
  <c r="BH143"/>
  <c r="AU143"/>
  <c r="BG143"/>
  <c r="AT143"/>
  <c r="BF143"/>
  <c r="AS143"/>
  <c r="BE143"/>
  <c r="AR143"/>
  <c r="BD143"/>
  <c r="AQ143"/>
  <c r="BC143"/>
  <c r="AP143"/>
  <c r="BB143"/>
  <c r="BA142"/>
  <c r="BM142"/>
  <c r="AZ142"/>
  <c r="BL142"/>
  <c r="AY142"/>
  <c r="BK142"/>
  <c r="AX142"/>
  <c r="BJ142"/>
  <c r="AW142"/>
  <c r="BI142"/>
  <c r="AV142"/>
  <c r="BH142"/>
  <c r="AU142"/>
  <c r="BG142"/>
  <c r="AT142"/>
  <c r="BF142"/>
  <c r="AS142"/>
  <c r="BE142"/>
  <c r="AR142"/>
  <c r="BD142"/>
  <c r="AQ142"/>
  <c r="BC142"/>
  <c r="AP142"/>
  <c r="BB142"/>
  <c r="BA141"/>
  <c r="BM141"/>
  <c r="AZ141"/>
  <c r="BL141"/>
  <c r="AY141"/>
  <c r="BK141"/>
  <c r="AX141"/>
  <c r="BJ141"/>
  <c r="AW141"/>
  <c r="BI141"/>
  <c r="AV141"/>
  <c r="BH141"/>
  <c r="AU141"/>
  <c r="BG141"/>
  <c r="AT141"/>
  <c r="BF141"/>
  <c r="AS141"/>
  <c r="BE141"/>
  <c r="AR141"/>
  <c r="BD141"/>
  <c r="AQ141"/>
  <c r="BC141"/>
  <c r="AP141"/>
  <c r="BB141"/>
  <c r="AO140"/>
  <c r="AN140"/>
  <c r="AM140"/>
  <c r="AL140"/>
  <c r="AK140"/>
  <c r="AJ140"/>
  <c r="AI140"/>
  <c r="AH140"/>
  <c r="AG140"/>
  <c r="AF140"/>
  <c r="AE140"/>
  <c r="AD140"/>
  <c r="AC140"/>
  <c r="AB140"/>
  <c r="AA140"/>
  <c r="Z140"/>
  <c r="Y140"/>
  <c r="X140"/>
  <c r="W140"/>
  <c r="V140"/>
  <c r="U140"/>
  <c r="AU140"/>
  <c r="T140"/>
  <c r="AV140"/>
  <c r="S140"/>
  <c r="AT140"/>
  <c r="R140"/>
  <c r="AW140"/>
  <c r="Q140"/>
  <c r="AY140"/>
  <c r="BK140"/>
  <c r="P140"/>
  <c r="AZ140"/>
  <c r="O140"/>
  <c r="AX140"/>
  <c r="N140"/>
  <c r="BA140"/>
  <c r="BA139"/>
  <c r="BM139"/>
  <c r="AZ139"/>
  <c r="BL139"/>
  <c r="AY139"/>
  <c r="BK139"/>
  <c r="AX139"/>
  <c r="BJ139"/>
  <c r="AW139"/>
  <c r="BI139"/>
  <c r="AV139"/>
  <c r="BH139"/>
  <c r="AU139"/>
  <c r="BG139"/>
  <c r="AT139"/>
  <c r="BF139"/>
  <c r="AS139"/>
  <c r="BE139"/>
  <c r="AR139"/>
  <c r="BD139"/>
  <c r="AQ139"/>
  <c r="BC139"/>
  <c r="AP139"/>
  <c r="BB139"/>
  <c r="BA138"/>
  <c r="BM138"/>
  <c r="AZ138"/>
  <c r="BL138"/>
  <c r="AY138"/>
  <c r="BK138"/>
  <c r="AX138"/>
  <c r="BJ138"/>
  <c r="AW138"/>
  <c r="BI138"/>
  <c r="AV138"/>
  <c r="BH138"/>
  <c r="AU138"/>
  <c r="BG138"/>
  <c r="AT138"/>
  <c r="BF138"/>
  <c r="AS138"/>
  <c r="BE138"/>
  <c r="AR138"/>
  <c r="BD138"/>
  <c r="AQ138"/>
  <c r="BC138"/>
  <c r="AP138"/>
  <c r="BB138"/>
  <c r="BA137"/>
  <c r="BM137"/>
  <c r="AZ137"/>
  <c r="BL137"/>
  <c r="AY137"/>
  <c r="BK137"/>
  <c r="AX137"/>
  <c r="BJ137"/>
  <c r="AW137"/>
  <c r="BI137"/>
  <c r="AV137"/>
  <c r="BH137"/>
  <c r="AU137"/>
  <c r="BG137"/>
  <c r="AT137"/>
  <c r="BF137"/>
  <c r="AS137"/>
  <c r="BE137"/>
  <c r="AR137"/>
  <c r="BD137"/>
  <c r="AQ137"/>
  <c r="BC137"/>
  <c r="AP137"/>
  <c r="BB137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AU136"/>
  <c r="T136"/>
  <c r="AV136"/>
  <c r="S136"/>
  <c r="AT136"/>
  <c r="R136"/>
  <c r="AW136"/>
  <c r="Q136"/>
  <c r="AY136"/>
  <c r="BK136"/>
  <c r="P136"/>
  <c r="AZ136"/>
  <c r="O136"/>
  <c r="AX136"/>
  <c r="N136"/>
  <c r="BA136"/>
  <c r="BA135"/>
  <c r="BM135"/>
  <c r="AZ135"/>
  <c r="BL135"/>
  <c r="AY135"/>
  <c r="BK135"/>
  <c r="AX135"/>
  <c r="BJ135"/>
  <c r="AW135"/>
  <c r="BI135"/>
  <c r="AV135"/>
  <c r="BH135"/>
  <c r="AU135"/>
  <c r="BG135"/>
  <c r="AT135"/>
  <c r="BF135"/>
  <c r="AS135"/>
  <c r="BE135"/>
  <c r="AR135"/>
  <c r="BD135"/>
  <c r="AQ135"/>
  <c r="BC135"/>
  <c r="AP135"/>
  <c r="BB135"/>
  <c r="BA134"/>
  <c r="BM134"/>
  <c r="AZ134"/>
  <c r="BL134"/>
  <c r="AY134"/>
  <c r="BK134"/>
  <c r="AX134"/>
  <c r="BJ134"/>
  <c r="AW134"/>
  <c r="BI134"/>
  <c r="AV134"/>
  <c r="BH134"/>
  <c r="AU134"/>
  <c r="BG134"/>
  <c r="AT134"/>
  <c r="BF134"/>
  <c r="AS134"/>
  <c r="BE134"/>
  <c r="AR134"/>
  <c r="BD134"/>
  <c r="AQ134"/>
  <c r="BC134"/>
  <c r="AP134"/>
  <c r="BB134"/>
  <c r="BA133"/>
  <c r="BM133"/>
  <c r="AZ133"/>
  <c r="BL133"/>
  <c r="AY133"/>
  <c r="BK133"/>
  <c r="AX133"/>
  <c r="BJ133"/>
  <c r="AW133"/>
  <c r="BI133"/>
  <c r="AV133"/>
  <c r="BH133"/>
  <c r="AU133"/>
  <c r="BG133"/>
  <c r="AT133"/>
  <c r="BF133"/>
  <c r="AS133"/>
  <c r="BE133"/>
  <c r="AR133"/>
  <c r="BD133"/>
  <c r="AQ133"/>
  <c r="BC133"/>
  <c r="AP133"/>
  <c r="BB133"/>
  <c r="BA132"/>
  <c r="BM132"/>
  <c r="AZ132"/>
  <c r="BL132"/>
  <c r="AY132"/>
  <c r="BK132"/>
  <c r="AX132"/>
  <c r="BJ132"/>
  <c r="AW132"/>
  <c r="BI132"/>
  <c r="AV132"/>
  <c r="BH132"/>
  <c r="AU132"/>
  <c r="BG132"/>
  <c r="AT132"/>
  <c r="BF132"/>
  <c r="AS132"/>
  <c r="BE132"/>
  <c r="AR132"/>
  <c r="BD132"/>
  <c r="AQ132"/>
  <c r="BC132"/>
  <c r="AP132"/>
  <c r="BB132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AU131"/>
  <c r="T131"/>
  <c r="AV131"/>
  <c r="BH131"/>
  <c r="S131"/>
  <c r="AT131"/>
  <c r="BF131"/>
  <c r="R131"/>
  <c r="AW131"/>
  <c r="Q131"/>
  <c r="AY131"/>
  <c r="BK131"/>
  <c r="P131"/>
  <c r="AZ131"/>
  <c r="O131"/>
  <c r="AX131"/>
  <c r="N131"/>
  <c r="BA131"/>
  <c r="BA130"/>
  <c r="BM130"/>
  <c r="AZ130"/>
  <c r="BL130"/>
  <c r="AY130"/>
  <c r="BK130"/>
  <c r="AX130"/>
  <c r="BJ130"/>
  <c r="AW130"/>
  <c r="BI130"/>
  <c r="AV130"/>
  <c r="BH130"/>
  <c r="AU130"/>
  <c r="BG130"/>
  <c r="AT130"/>
  <c r="BF130"/>
  <c r="AS130"/>
  <c r="BE130"/>
  <c r="AR130"/>
  <c r="BD130"/>
  <c r="AQ130"/>
  <c r="BC130"/>
  <c r="AP130"/>
  <c r="BB130"/>
  <c r="BA129"/>
  <c r="BM129"/>
  <c r="AZ129"/>
  <c r="BL129"/>
  <c r="AY129"/>
  <c r="BK129"/>
  <c r="AX129"/>
  <c r="BJ129"/>
  <c r="AW129"/>
  <c r="BI129"/>
  <c r="AV129"/>
  <c r="BH129"/>
  <c r="AU129"/>
  <c r="BG129"/>
  <c r="AT129"/>
  <c r="BF129"/>
  <c r="AS129"/>
  <c r="BE129"/>
  <c r="AR129"/>
  <c r="BD129"/>
  <c r="AQ129"/>
  <c r="BC129"/>
  <c r="AP129"/>
  <c r="BB129"/>
  <c r="BA128"/>
  <c r="BM128"/>
  <c r="AZ128"/>
  <c r="BL128"/>
  <c r="AY128"/>
  <c r="BK128"/>
  <c r="AX128"/>
  <c r="BJ128"/>
  <c r="AW128"/>
  <c r="BI128"/>
  <c r="AV128"/>
  <c r="BH128"/>
  <c r="AU128"/>
  <c r="BG128"/>
  <c r="AT128"/>
  <c r="BF128"/>
  <c r="AS128"/>
  <c r="BE128"/>
  <c r="AR128"/>
  <c r="BD128"/>
  <c r="AQ128"/>
  <c r="BC128"/>
  <c r="AP128"/>
  <c r="BB128"/>
  <c r="BA127"/>
  <c r="BM127"/>
  <c r="AZ127"/>
  <c r="BL127"/>
  <c r="AY127"/>
  <c r="BK127"/>
  <c r="AX127"/>
  <c r="BJ127"/>
  <c r="AW127"/>
  <c r="BI127"/>
  <c r="AV127"/>
  <c r="BH127"/>
  <c r="AU127"/>
  <c r="BG127"/>
  <c r="AT127"/>
  <c r="BF127"/>
  <c r="AS127"/>
  <c r="BE127"/>
  <c r="AR127"/>
  <c r="BD127"/>
  <c r="AQ127"/>
  <c r="BC127"/>
  <c r="AP127"/>
  <c r="BB127"/>
  <c r="BA126"/>
  <c r="BM126"/>
  <c r="AZ126"/>
  <c r="BL126"/>
  <c r="AY126"/>
  <c r="BK126"/>
  <c r="AX126"/>
  <c r="BJ126"/>
  <c r="AW126"/>
  <c r="BI126"/>
  <c r="AV126"/>
  <c r="BH126"/>
  <c r="AU126"/>
  <c r="BG126"/>
  <c r="AT126"/>
  <c r="BF126"/>
  <c r="AS126"/>
  <c r="BE126"/>
  <c r="AR126"/>
  <c r="BD126"/>
  <c r="AQ126"/>
  <c r="BC126"/>
  <c r="AP126"/>
  <c r="BB126"/>
  <c r="AO125"/>
  <c r="AN125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AU125"/>
  <c r="T125"/>
  <c r="AV125"/>
  <c r="S125"/>
  <c r="AT125"/>
  <c r="R125"/>
  <c r="AW125"/>
  <c r="Q125"/>
  <c r="AY125"/>
  <c r="BK125"/>
  <c r="P125"/>
  <c r="AZ125"/>
  <c r="BL125"/>
  <c r="O125"/>
  <c r="AX125"/>
  <c r="N125"/>
  <c r="BA125"/>
  <c r="BA124"/>
  <c r="BM124"/>
  <c r="AZ124"/>
  <c r="BL124"/>
  <c r="AY124"/>
  <c r="BK124"/>
  <c r="AX124"/>
  <c r="BJ124"/>
  <c r="AW124"/>
  <c r="BI124"/>
  <c r="AV124"/>
  <c r="BH124"/>
  <c r="AU124"/>
  <c r="BG124"/>
  <c r="AT124"/>
  <c r="BF124"/>
  <c r="AS124"/>
  <c r="BE124"/>
  <c r="AR124"/>
  <c r="BD124"/>
  <c r="AQ124"/>
  <c r="BC124"/>
  <c r="AP124"/>
  <c r="BB124"/>
  <c r="BA123"/>
  <c r="BM123"/>
  <c r="AZ123"/>
  <c r="BL123"/>
  <c r="AY123"/>
  <c r="BK123"/>
  <c r="AX123"/>
  <c r="BJ123"/>
  <c r="AW123"/>
  <c r="BI123"/>
  <c r="AV123"/>
  <c r="BH123"/>
  <c r="AU123"/>
  <c r="BG123"/>
  <c r="AT123"/>
  <c r="BF123"/>
  <c r="AS123"/>
  <c r="BE123"/>
  <c r="AR123"/>
  <c r="BD123"/>
  <c r="AQ123"/>
  <c r="BC123"/>
  <c r="AP123"/>
  <c r="BB123"/>
  <c r="BA122"/>
  <c r="BM122"/>
  <c r="AZ122"/>
  <c r="BL122"/>
  <c r="AY122"/>
  <c r="BK122"/>
  <c r="AX122"/>
  <c r="BJ122"/>
  <c r="AW122"/>
  <c r="BI122"/>
  <c r="AV122"/>
  <c r="BH122"/>
  <c r="AU122"/>
  <c r="BG122"/>
  <c r="AT122"/>
  <c r="BF122"/>
  <c r="AS122"/>
  <c r="BE122"/>
  <c r="AR122"/>
  <c r="BD122"/>
  <c r="AQ122"/>
  <c r="BC122"/>
  <c r="AP122"/>
  <c r="BB122"/>
  <c r="BA121"/>
  <c r="BM121"/>
  <c r="AZ121"/>
  <c r="BL121"/>
  <c r="AY121"/>
  <c r="BK121"/>
  <c r="AX121"/>
  <c r="BJ121"/>
  <c r="AW121"/>
  <c r="BI121"/>
  <c r="AV121"/>
  <c r="BH121"/>
  <c r="AU121"/>
  <c r="BG121"/>
  <c r="AT121"/>
  <c r="BF121"/>
  <c r="AS121"/>
  <c r="BE121"/>
  <c r="AR121"/>
  <c r="BD121"/>
  <c r="AQ121"/>
  <c r="BC121"/>
  <c r="AP121"/>
  <c r="BB121"/>
  <c r="BA120"/>
  <c r="BM120"/>
  <c r="AZ120"/>
  <c r="BL120"/>
  <c r="AY120"/>
  <c r="BK120"/>
  <c r="AX120"/>
  <c r="BJ120"/>
  <c r="AW120"/>
  <c r="BI120"/>
  <c r="AV120"/>
  <c r="BH120"/>
  <c r="AU120"/>
  <c r="BG120"/>
  <c r="AT120"/>
  <c r="BF120"/>
  <c r="AS120"/>
  <c r="BE120"/>
  <c r="AR120"/>
  <c r="BD120"/>
  <c r="AQ120"/>
  <c r="BC120"/>
  <c r="AP120"/>
  <c r="BB120"/>
  <c r="AO119"/>
  <c r="AN119"/>
  <c r="AM119"/>
  <c r="AL119"/>
  <c r="AK119"/>
  <c r="AJ119"/>
  <c r="AI119"/>
  <c r="AH119"/>
  <c r="AG119"/>
  <c r="AF119"/>
  <c r="AE119"/>
  <c r="AD119"/>
  <c r="AC119"/>
  <c r="AB119"/>
  <c r="AA119"/>
  <c r="Z119"/>
  <c r="Y119"/>
  <c r="X119"/>
  <c r="W119"/>
  <c r="V119"/>
  <c r="U119"/>
  <c r="AU119"/>
  <c r="T119"/>
  <c r="AV119"/>
  <c r="S119"/>
  <c r="AT119"/>
  <c r="R119"/>
  <c r="AW119"/>
  <c r="Q119"/>
  <c r="AY119"/>
  <c r="BK119"/>
  <c r="P119"/>
  <c r="AZ119"/>
  <c r="O119"/>
  <c r="AX119"/>
  <c r="N119"/>
  <c r="BA119"/>
  <c r="BA118"/>
  <c r="BM118"/>
  <c r="AZ118"/>
  <c r="BL118"/>
  <c r="AY118"/>
  <c r="BK118"/>
  <c r="AX118"/>
  <c r="BJ118"/>
  <c r="AW118"/>
  <c r="BI118"/>
  <c r="AV118"/>
  <c r="BH118"/>
  <c r="AU118"/>
  <c r="BG118"/>
  <c r="AT118"/>
  <c r="BF118"/>
  <c r="AS118"/>
  <c r="BE118"/>
  <c r="AR118"/>
  <c r="BD118"/>
  <c r="AQ118"/>
  <c r="BC118"/>
  <c r="AP118"/>
  <c r="BB118"/>
  <c r="BA117"/>
  <c r="BM117"/>
  <c r="AZ117"/>
  <c r="BL117"/>
  <c r="AY117"/>
  <c r="BK117"/>
  <c r="AX117"/>
  <c r="BJ117"/>
  <c r="AW117"/>
  <c r="BI117"/>
  <c r="AV117"/>
  <c r="BH117"/>
  <c r="AU117"/>
  <c r="BG117"/>
  <c r="AT117"/>
  <c r="BF117"/>
  <c r="AS117"/>
  <c r="BE117"/>
  <c r="AR117"/>
  <c r="BD117"/>
  <c r="AQ117"/>
  <c r="BC117"/>
  <c r="AP117"/>
  <c r="BB117"/>
  <c r="BA116"/>
  <c r="BM116"/>
  <c r="AZ116"/>
  <c r="BL116"/>
  <c r="AY116"/>
  <c r="BK116"/>
  <c r="AX116"/>
  <c r="BJ116"/>
  <c r="AW116"/>
  <c r="BI116"/>
  <c r="AV116"/>
  <c r="BH116"/>
  <c r="AU116"/>
  <c r="BG116"/>
  <c r="AT116"/>
  <c r="BF116"/>
  <c r="AS116"/>
  <c r="BE116"/>
  <c r="AR116"/>
  <c r="BD116"/>
  <c r="AQ116"/>
  <c r="BC116"/>
  <c r="AP116"/>
  <c r="BB116"/>
  <c r="BA115"/>
  <c r="BM115"/>
  <c r="AZ115"/>
  <c r="BL115"/>
  <c r="AY115"/>
  <c r="BK115"/>
  <c r="AX115"/>
  <c r="BJ115"/>
  <c r="AW115"/>
  <c r="BI115"/>
  <c r="AV115"/>
  <c r="BH115"/>
  <c r="AU115"/>
  <c r="BG115"/>
  <c r="AT115"/>
  <c r="BF115"/>
  <c r="AS115"/>
  <c r="BE115"/>
  <c r="AR115"/>
  <c r="BD115"/>
  <c r="AQ115"/>
  <c r="BC115"/>
  <c r="AP115"/>
  <c r="BB115"/>
  <c r="BA114"/>
  <c r="BM114"/>
  <c r="AZ114"/>
  <c r="BL114"/>
  <c r="AY114"/>
  <c r="BK114"/>
  <c r="AX114"/>
  <c r="BJ114"/>
  <c r="AW114"/>
  <c r="BI114"/>
  <c r="AV114"/>
  <c r="BH114"/>
  <c r="AU114"/>
  <c r="BG114"/>
  <c r="AT114"/>
  <c r="BF114"/>
  <c r="AS114"/>
  <c r="BE114"/>
  <c r="AR114"/>
  <c r="BD114"/>
  <c r="AQ114"/>
  <c r="BC114"/>
  <c r="AP114"/>
  <c r="BB114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AU113"/>
  <c r="T113"/>
  <c r="AV113"/>
  <c r="S113"/>
  <c r="AT113"/>
  <c r="R113"/>
  <c r="AW113"/>
  <c r="Q113"/>
  <c r="AY113"/>
  <c r="BK113"/>
  <c r="P113"/>
  <c r="AZ113"/>
  <c r="O113"/>
  <c r="AX113"/>
  <c r="N113"/>
  <c r="BA113"/>
  <c r="BA112"/>
  <c r="BM112"/>
  <c r="AZ112"/>
  <c r="BL112"/>
  <c r="AY112"/>
  <c r="BK112"/>
  <c r="AX112"/>
  <c r="BJ112"/>
  <c r="AW112"/>
  <c r="BI112"/>
  <c r="AV112"/>
  <c r="BH112"/>
  <c r="AU112"/>
  <c r="BG112"/>
  <c r="AT112"/>
  <c r="BF112"/>
  <c r="AS112"/>
  <c r="BE112"/>
  <c r="AR112"/>
  <c r="BD112"/>
  <c r="AQ112"/>
  <c r="BC112"/>
  <c r="AP112"/>
  <c r="BB112"/>
  <c r="BA111"/>
  <c r="BM111"/>
  <c r="AZ111"/>
  <c r="BL111"/>
  <c r="AY111"/>
  <c r="BK111"/>
  <c r="AX111"/>
  <c r="BJ111"/>
  <c r="AW111"/>
  <c r="BI111"/>
  <c r="AV111"/>
  <c r="BH111"/>
  <c r="AU111"/>
  <c r="BG111"/>
  <c r="AT111"/>
  <c r="BF111"/>
  <c r="AS111"/>
  <c r="BE111"/>
  <c r="AR111"/>
  <c r="BD111"/>
  <c r="AQ111"/>
  <c r="BC111"/>
  <c r="AP111"/>
  <c r="BB111"/>
  <c r="BA110"/>
  <c r="BM110"/>
  <c r="AZ110"/>
  <c r="BL110"/>
  <c r="AY110"/>
  <c r="BK110"/>
  <c r="AX110"/>
  <c r="BJ110"/>
  <c r="AW110"/>
  <c r="BI110"/>
  <c r="AV110"/>
  <c r="BH110"/>
  <c r="AU110"/>
  <c r="BG110"/>
  <c r="AT110"/>
  <c r="BF110"/>
  <c r="AS110"/>
  <c r="BE110"/>
  <c r="AR110"/>
  <c r="BD110"/>
  <c r="AQ110"/>
  <c r="BC110"/>
  <c r="AP110"/>
  <c r="BB110"/>
  <c r="BA109"/>
  <c r="BM109"/>
  <c r="AZ109"/>
  <c r="BL109"/>
  <c r="AY109"/>
  <c r="BK109"/>
  <c r="AX109"/>
  <c r="BJ109"/>
  <c r="AW109"/>
  <c r="BI109"/>
  <c r="AV109"/>
  <c r="BH109"/>
  <c r="AU109"/>
  <c r="BG109"/>
  <c r="AT109"/>
  <c r="BF109"/>
  <c r="AS109"/>
  <c r="BE109"/>
  <c r="AR109"/>
  <c r="BD109"/>
  <c r="AQ109"/>
  <c r="BC109"/>
  <c r="AP109"/>
  <c r="BB109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AU108"/>
  <c r="T108"/>
  <c r="AV108"/>
  <c r="S108"/>
  <c r="AT108"/>
  <c r="R108"/>
  <c r="AW108"/>
  <c r="Q108"/>
  <c r="AY108"/>
  <c r="BK108"/>
  <c r="P108"/>
  <c r="AZ108"/>
  <c r="BL108"/>
  <c r="O108"/>
  <c r="AX108"/>
  <c r="N108"/>
  <c r="BA108"/>
  <c r="BA107"/>
  <c r="BM107"/>
  <c r="AZ107"/>
  <c r="BL107"/>
  <c r="AY107"/>
  <c r="BK107"/>
  <c r="AX107"/>
  <c r="BJ107"/>
  <c r="AW107"/>
  <c r="BI107"/>
  <c r="AV107"/>
  <c r="BH107"/>
  <c r="AU107"/>
  <c r="BG107"/>
  <c r="AT107"/>
  <c r="BF107"/>
  <c r="AS107"/>
  <c r="BE107"/>
  <c r="AR107"/>
  <c r="BD107"/>
  <c r="AQ107"/>
  <c r="BC107"/>
  <c r="AP107"/>
  <c r="BB107"/>
  <c r="BA106"/>
  <c r="BM106"/>
  <c r="AZ106"/>
  <c r="BL106"/>
  <c r="AY106"/>
  <c r="BK106"/>
  <c r="AX106"/>
  <c r="BJ106"/>
  <c r="AW106"/>
  <c r="BI106"/>
  <c r="AV106"/>
  <c r="BH106"/>
  <c r="AU106"/>
  <c r="BG106"/>
  <c r="AT106"/>
  <c r="BF106"/>
  <c r="AS106"/>
  <c r="BE106"/>
  <c r="AR106"/>
  <c r="BD106"/>
  <c r="AQ106"/>
  <c r="BC106"/>
  <c r="AP106"/>
  <c r="BB106"/>
  <c r="BA105"/>
  <c r="BM105"/>
  <c r="AZ105"/>
  <c r="BL105"/>
  <c r="AY105"/>
  <c r="BK105"/>
  <c r="AX105"/>
  <c r="BJ105"/>
  <c r="AW105"/>
  <c r="BI105"/>
  <c r="AV105"/>
  <c r="BH105"/>
  <c r="AU105"/>
  <c r="BG105"/>
  <c r="AT105"/>
  <c r="BF105"/>
  <c r="AS105"/>
  <c r="BE105"/>
  <c r="AR105"/>
  <c r="BD105"/>
  <c r="AQ105"/>
  <c r="BC105"/>
  <c r="AP105"/>
  <c r="BB105"/>
  <c r="BA104"/>
  <c r="BM104"/>
  <c r="AZ104"/>
  <c r="BL104"/>
  <c r="AY104"/>
  <c r="BK104"/>
  <c r="AX104"/>
  <c r="BJ104"/>
  <c r="AW104"/>
  <c r="BI104"/>
  <c r="AV104"/>
  <c r="BH104"/>
  <c r="AU104"/>
  <c r="BG104"/>
  <c r="AT104"/>
  <c r="BF104"/>
  <c r="AS104"/>
  <c r="BE104"/>
  <c r="AR104"/>
  <c r="BD104"/>
  <c r="AQ104"/>
  <c r="BC104"/>
  <c r="AP104"/>
  <c r="BB104"/>
  <c r="BA103"/>
  <c r="BM103"/>
  <c r="AZ103"/>
  <c r="BL103"/>
  <c r="AY103"/>
  <c r="BK103"/>
  <c r="AX103"/>
  <c r="BJ103"/>
  <c r="AW103"/>
  <c r="BI103"/>
  <c r="AV103"/>
  <c r="BH103"/>
  <c r="AU103"/>
  <c r="BG103"/>
  <c r="AT103"/>
  <c r="BF103"/>
  <c r="AS103"/>
  <c r="BE103"/>
  <c r="AR103"/>
  <c r="BD103"/>
  <c r="AQ103"/>
  <c r="BC103"/>
  <c r="AP103"/>
  <c r="BB103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AU102"/>
  <c r="T102"/>
  <c r="AV102"/>
  <c r="S102"/>
  <c r="AT102"/>
  <c r="R102"/>
  <c r="AW102"/>
  <c r="Q102"/>
  <c r="AY102"/>
  <c r="BK102"/>
  <c r="P102"/>
  <c r="AZ102"/>
  <c r="BL102"/>
  <c r="O102"/>
  <c r="AX102"/>
  <c r="N102"/>
  <c r="BA102"/>
  <c r="BA101"/>
  <c r="BM101"/>
  <c r="AZ101"/>
  <c r="BL101"/>
  <c r="AY101"/>
  <c r="BK101"/>
  <c r="AX101"/>
  <c r="BJ101"/>
  <c r="AW101"/>
  <c r="BI101"/>
  <c r="AV101"/>
  <c r="BH101"/>
  <c r="AU101"/>
  <c r="BG101"/>
  <c r="AT101"/>
  <c r="BF101"/>
  <c r="AS101"/>
  <c r="BE101"/>
  <c r="AR101"/>
  <c r="BD101"/>
  <c r="AQ101"/>
  <c r="BC101"/>
  <c r="AP101"/>
  <c r="BB101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AU100"/>
  <c r="T100"/>
  <c r="AV100"/>
  <c r="S100"/>
  <c r="AT100"/>
  <c r="R100"/>
  <c r="AW100"/>
  <c r="Q100"/>
  <c r="AY100"/>
  <c r="BK100"/>
  <c r="P100"/>
  <c r="AZ100"/>
  <c r="O100"/>
  <c r="AX100"/>
  <c r="N100"/>
  <c r="BA100"/>
  <c r="BA99"/>
  <c r="BM99"/>
  <c r="AZ99"/>
  <c r="BL99"/>
  <c r="AY99"/>
  <c r="BK99"/>
  <c r="AX99"/>
  <c r="BJ99"/>
  <c r="AW99"/>
  <c r="BI99"/>
  <c r="AV99"/>
  <c r="BH99"/>
  <c r="AU99"/>
  <c r="BG99"/>
  <c r="AT99"/>
  <c r="BF99"/>
  <c r="AS99"/>
  <c r="BE99"/>
  <c r="AR99"/>
  <c r="BD99"/>
  <c r="AQ99"/>
  <c r="BC99"/>
  <c r="AP99"/>
  <c r="BB99"/>
  <c r="BA98"/>
  <c r="BM98"/>
  <c r="AZ98"/>
  <c r="BL98"/>
  <c r="AY98"/>
  <c r="BK98"/>
  <c r="AX98"/>
  <c r="BJ98"/>
  <c r="AW98"/>
  <c r="BI98"/>
  <c r="AV98"/>
  <c r="BH98"/>
  <c r="AU98"/>
  <c r="BG98"/>
  <c r="AT98"/>
  <c r="BF98"/>
  <c r="AS98"/>
  <c r="BE98"/>
  <c r="AR98"/>
  <c r="BD98"/>
  <c r="AQ98"/>
  <c r="BC98"/>
  <c r="AP98"/>
  <c r="BB98"/>
  <c r="BA97"/>
  <c r="BM97"/>
  <c r="AZ97"/>
  <c r="BL97"/>
  <c r="AY97"/>
  <c r="BK97"/>
  <c r="AX97"/>
  <c r="BJ97"/>
  <c r="AW97"/>
  <c r="BI97"/>
  <c r="AV97"/>
  <c r="BH97"/>
  <c r="AU97"/>
  <c r="BG97"/>
  <c r="AT97"/>
  <c r="BF97"/>
  <c r="AS97"/>
  <c r="BE97"/>
  <c r="AR97"/>
  <c r="BD97"/>
  <c r="AQ97"/>
  <c r="BC97"/>
  <c r="AP97"/>
  <c r="BB97"/>
  <c r="BA96"/>
  <c r="BM96"/>
  <c r="AZ96"/>
  <c r="BL96"/>
  <c r="AY96"/>
  <c r="BK96"/>
  <c r="AX96"/>
  <c r="BJ96"/>
  <c r="AW96"/>
  <c r="BI96"/>
  <c r="AV96"/>
  <c r="BH96"/>
  <c r="AU96"/>
  <c r="BG96"/>
  <c r="AT96"/>
  <c r="BF96"/>
  <c r="AS96"/>
  <c r="BE96"/>
  <c r="AR96"/>
  <c r="BD96"/>
  <c r="AQ96"/>
  <c r="BC96"/>
  <c r="AP96"/>
  <c r="BB96"/>
  <c r="AO95"/>
  <c r="AN95"/>
  <c r="AM95"/>
  <c r="AL95"/>
  <c r="AK95"/>
  <c r="AJ95"/>
  <c r="AI95"/>
  <c r="AH95"/>
  <c r="AG95"/>
  <c r="AF95"/>
  <c r="AE95"/>
  <c r="AD95"/>
  <c r="AC95"/>
  <c r="AB95"/>
  <c r="AA95"/>
  <c r="Z95"/>
  <c r="Y95"/>
  <c r="X95"/>
  <c r="W95"/>
  <c r="V95"/>
  <c r="U95"/>
  <c r="AU95"/>
  <c r="T95"/>
  <c r="AV95"/>
  <c r="S95"/>
  <c r="AT95"/>
  <c r="R95"/>
  <c r="AW95"/>
  <c r="Q95"/>
  <c r="AY95"/>
  <c r="BK95"/>
  <c r="P95"/>
  <c r="AZ95"/>
  <c r="BL95"/>
  <c r="O95"/>
  <c r="AX95"/>
  <c r="BJ95"/>
  <c r="N95"/>
  <c r="BA95"/>
  <c r="BM95"/>
  <c r="BA94"/>
  <c r="BM94"/>
  <c r="AZ94"/>
  <c r="BL94"/>
  <c r="AY94"/>
  <c r="BK94"/>
  <c r="AX94"/>
  <c r="BJ94"/>
  <c r="AW94"/>
  <c r="BI94"/>
  <c r="AV94"/>
  <c r="BH94"/>
  <c r="AU94"/>
  <c r="BG94"/>
  <c r="AT94"/>
  <c r="BF94"/>
  <c r="AS94"/>
  <c r="BE94"/>
  <c r="AR94"/>
  <c r="BD94"/>
  <c r="AQ94"/>
  <c r="BC94"/>
  <c r="AP94"/>
  <c r="BB94"/>
  <c r="BA93"/>
  <c r="BM93"/>
  <c r="AZ93"/>
  <c r="BL93"/>
  <c r="AY93"/>
  <c r="BK93"/>
  <c r="AX93"/>
  <c r="BJ93"/>
  <c r="AW93"/>
  <c r="BI93"/>
  <c r="AV93"/>
  <c r="BH93"/>
  <c r="AU93"/>
  <c r="BG93"/>
  <c r="AT93"/>
  <c r="BF93"/>
  <c r="AS93"/>
  <c r="BE93"/>
  <c r="AR93"/>
  <c r="BD93"/>
  <c r="AQ93"/>
  <c r="BC93"/>
  <c r="AP93"/>
  <c r="BB93"/>
  <c r="AX92"/>
  <c r="BJ92"/>
  <c r="BA92"/>
  <c r="BM92"/>
  <c r="AZ92"/>
  <c r="BL92"/>
  <c r="AY92"/>
  <c r="BK92"/>
  <c r="AW92"/>
  <c r="BI92"/>
  <c r="AV92"/>
  <c r="BH92"/>
  <c r="AU92"/>
  <c r="BG92"/>
  <c r="AT92"/>
  <c r="BF92"/>
  <c r="AS92"/>
  <c r="BE92"/>
  <c r="AR92"/>
  <c r="BD92"/>
  <c r="AQ92"/>
  <c r="BC92"/>
  <c r="AP92"/>
  <c r="BB92"/>
  <c r="BA91"/>
  <c r="BM91"/>
  <c r="AZ91"/>
  <c r="BL91"/>
  <c r="AY91"/>
  <c r="BK91"/>
  <c r="AX91"/>
  <c r="BJ91"/>
  <c r="AW91"/>
  <c r="BI91"/>
  <c r="AV91"/>
  <c r="BH91"/>
  <c r="AU91"/>
  <c r="BG91"/>
  <c r="AT91"/>
  <c r="BF91"/>
  <c r="AS91"/>
  <c r="BE91"/>
  <c r="AR91"/>
  <c r="BD91"/>
  <c r="AQ91"/>
  <c r="BC91"/>
  <c r="AP91"/>
  <c r="BB91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AU90"/>
  <c r="T90"/>
  <c r="AV90"/>
  <c r="S90"/>
  <c r="AT90"/>
  <c r="R90"/>
  <c r="AW90"/>
  <c r="Q90"/>
  <c r="AY90"/>
  <c r="BK90"/>
  <c r="P90"/>
  <c r="AZ90"/>
  <c r="O90"/>
  <c r="AX90"/>
  <c r="N90"/>
  <c r="BA90"/>
  <c r="BA89"/>
  <c r="BM89"/>
  <c r="AZ89"/>
  <c r="BL89"/>
  <c r="AY89"/>
  <c r="BK89"/>
  <c r="AX89"/>
  <c r="BJ89"/>
  <c r="AW89"/>
  <c r="BI89"/>
  <c r="AV89"/>
  <c r="BH89"/>
  <c r="AU89"/>
  <c r="BG89"/>
  <c r="AT89"/>
  <c r="BF89"/>
  <c r="AS89"/>
  <c r="BE89"/>
  <c r="AR89"/>
  <c r="BD89"/>
  <c r="AQ89"/>
  <c r="BC89"/>
  <c r="AP89"/>
  <c r="BB89"/>
  <c r="BA88"/>
  <c r="BM88"/>
  <c r="AZ88"/>
  <c r="BL88"/>
  <c r="AY88"/>
  <c r="BK88"/>
  <c r="AX88"/>
  <c r="BJ88"/>
  <c r="AW88"/>
  <c r="BI88"/>
  <c r="AV88"/>
  <c r="BH88"/>
  <c r="AU88"/>
  <c r="BG88"/>
  <c r="AT88"/>
  <c r="BF88"/>
  <c r="AS88"/>
  <c r="BE88"/>
  <c r="AR88"/>
  <c r="BD88"/>
  <c r="AQ88"/>
  <c r="BC88"/>
  <c r="AP88"/>
  <c r="BB88"/>
  <c r="BA87"/>
  <c r="BM87"/>
  <c r="AZ87"/>
  <c r="BL87"/>
  <c r="AY87"/>
  <c r="BK87"/>
  <c r="AX87"/>
  <c r="BJ87"/>
  <c r="AW87"/>
  <c r="BI87"/>
  <c r="AV87"/>
  <c r="BH87"/>
  <c r="AU87"/>
  <c r="BG87"/>
  <c r="AT87"/>
  <c r="BF87"/>
  <c r="AS87"/>
  <c r="BE87"/>
  <c r="AR87"/>
  <c r="BD87"/>
  <c r="AQ87"/>
  <c r="BC87"/>
  <c r="AP87"/>
  <c r="BB87"/>
  <c r="BA86"/>
  <c r="BM86"/>
  <c r="AZ86"/>
  <c r="BL86"/>
  <c r="AY86"/>
  <c r="BK86"/>
  <c r="AX86"/>
  <c r="BJ86"/>
  <c r="AW86"/>
  <c r="BI86"/>
  <c r="AV86"/>
  <c r="BH86"/>
  <c r="AU86"/>
  <c r="BG86"/>
  <c r="AT86"/>
  <c r="BF86"/>
  <c r="AS86"/>
  <c r="BE86"/>
  <c r="AR86"/>
  <c r="BD86"/>
  <c r="AQ86"/>
  <c r="BC86"/>
  <c r="AP86"/>
  <c r="BB86"/>
  <c r="BA85"/>
  <c r="BM85"/>
  <c r="AZ85"/>
  <c r="BL85"/>
  <c r="AY85"/>
  <c r="BK85"/>
  <c r="AX85"/>
  <c r="BJ85"/>
  <c r="AW85"/>
  <c r="BI85"/>
  <c r="AV85"/>
  <c r="BH85"/>
  <c r="AU85"/>
  <c r="BG85"/>
  <c r="AT85"/>
  <c r="BF85"/>
  <c r="AS85"/>
  <c r="BE85"/>
  <c r="AR85"/>
  <c r="BD85"/>
  <c r="AQ85"/>
  <c r="BC85"/>
  <c r="AP85"/>
  <c r="BB85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AU84"/>
  <c r="T84"/>
  <c r="AV84"/>
  <c r="S84"/>
  <c r="AT84"/>
  <c r="R84"/>
  <c r="AW84"/>
  <c r="Q84"/>
  <c r="AY84"/>
  <c r="BK84"/>
  <c r="P84"/>
  <c r="AZ84"/>
  <c r="O84"/>
  <c r="AX84"/>
  <c r="N84"/>
  <c r="BA84"/>
  <c r="BA83"/>
  <c r="BM83"/>
  <c r="AZ83"/>
  <c r="BL83"/>
  <c r="AY83"/>
  <c r="BK83"/>
  <c r="AX83"/>
  <c r="BJ83"/>
  <c r="AW83"/>
  <c r="BI83"/>
  <c r="AV83"/>
  <c r="BH83"/>
  <c r="AU83"/>
  <c r="BG83"/>
  <c r="AT83"/>
  <c r="BF83"/>
  <c r="AS83"/>
  <c r="BE83"/>
  <c r="AR83"/>
  <c r="BD83"/>
  <c r="AQ83"/>
  <c r="BC83"/>
  <c r="AP83"/>
  <c r="BB83"/>
  <c r="BA82"/>
  <c r="BM82"/>
  <c r="AZ82"/>
  <c r="BL82"/>
  <c r="AY82"/>
  <c r="BK82"/>
  <c r="AX82"/>
  <c r="BJ82"/>
  <c r="AW82"/>
  <c r="BI82"/>
  <c r="AV82"/>
  <c r="BH82"/>
  <c r="AU82"/>
  <c r="BG82"/>
  <c r="AT82"/>
  <c r="BF82"/>
  <c r="AS82"/>
  <c r="BE82"/>
  <c r="AR82"/>
  <c r="BD82"/>
  <c r="AQ82"/>
  <c r="BC82"/>
  <c r="AP82"/>
  <c r="BB82"/>
  <c r="BA81"/>
  <c r="BM81"/>
  <c r="AZ81"/>
  <c r="BL81"/>
  <c r="AY81"/>
  <c r="BK81"/>
  <c r="AX81"/>
  <c r="BJ81"/>
  <c r="AW81"/>
  <c r="BI81"/>
  <c r="AV81"/>
  <c r="BH81"/>
  <c r="AU81"/>
  <c r="BG81"/>
  <c r="AT81"/>
  <c r="BF81"/>
  <c r="AS81"/>
  <c r="BE81"/>
  <c r="AR81"/>
  <c r="BD81"/>
  <c r="AQ81"/>
  <c r="BC81"/>
  <c r="AP81"/>
  <c r="BB81"/>
  <c r="BA80"/>
  <c r="BM80"/>
  <c r="AZ80"/>
  <c r="BL80"/>
  <c r="AY80"/>
  <c r="BK80"/>
  <c r="AX80"/>
  <c r="BJ80"/>
  <c r="AW80"/>
  <c r="BI80"/>
  <c r="AV80"/>
  <c r="BH80"/>
  <c r="AU80"/>
  <c r="BG80"/>
  <c r="AT80"/>
  <c r="BF80"/>
  <c r="AS80"/>
  <c r="BE80"/>
  <c r="AR80"/>
  <c r="BD80"/>
  <c r="AQ80"/>
  <c r="BC80"/>
  <c r="AP80"/>
  <c r="BB80"/>
  <c r="BA79"/>
  <c r="BM79"/>
  <c r="AZ79"/>
  <c r="BL79"/>
  <c r="AY79"/>
  <c r="BK79"/>
  <c r="AX79"/>
  <c r="BJ79"/>
  <c r="AW79"/>
  <c r="BI79"/>
  <c r="AV79"/>
  <c r="BH79"/>
  <c r="AU79"/>
  <c r="BG79"/>
  <c r="AT79"/>
  <c r="BF79"/>
  <c r="AS79"/>
  <c r="BE79"/>
  <c r="AR79"/>
  <c r="BD79"/>
  <c r="AQ79"/>
  <c r="BC79"/>
  <c r="AP79"/>
  <c r="BB79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AU78"/>
  <c r="T78"/>
  <c r="AV78"/>
  <c r="S78"/>
  <c r="AT78"/>
  <c r="R78"/>
  <c r="AW78"/>
  <c r="Q78"/>
  <c r="AY78"/>
  <c r="BK78"/>
  <c r="P78"/>
  <c r="AZ78"/>
  <c r="BL78"/>
  <c r="O78"/>
  <c r="AX78"/>
  <c r="N78"/>
  <c r="BA78"/>
  <c r="BA77"/>
  <c r="BM77"/>
  <c r="AZ77"/>
  <c r="BL77"/>
  <c r="AY77"/>
  <c r="BK77"/>
  <c r="AX77"/>
  <c r="BJ77"/>
  <c r="AW77"/>
  <c r="BI77"/>
  <c r="AV77"/>
  <c r="BH77"/>
  <c r="AU77"/>
  <c r="BG77"/>
  <c r="AT77"/>
  <c r="BF77"/>
  <c r="AS77"/>
  <c r="BE77"/>
  <c r="AR77"/>
  <c r="BD77"/>
  <c r="AQ77"/>
  <c r="BC77"/>
  <c r="AP77"/>
  <c r="BB77"/>
  <c r="BA76"/>
  <c r="BM76"/>
  <c r="AZ76"/>
  <c r="BL76"/>
  <c r="AY76"/>
  <c r="BK76"/>
  <c r="AX76"/>
  <c r="BJ76"/>
  <c r="AW76"/>
  <c r="BI76"/>
  <c r="AV76"/>
  <c r="BH76"/>
  <c r="AU76"/>
  <c r="BG76"/>
  <c r="AT76"/>
  <c r="BF76"/>
  <c r="AS76"/>
  <c r="BE76"/>
  <c r="AR76"/>
  <c r="BD76"/>
  <c r="AQ76"/>
  <c r="BC76"/>
  <c r="AP76"/>
  <c r="BB76"/>
  <c r="BA75"/>
  <c r="BM75"/>
  <c r="AZ75"/>
  <c r="BL75"/>
  <c r="AY75"/>
  <c r="BK75"/>
  <c r="AX75"/>
  <c r="BJ75"/>
  <c r="AW75"/>
  <c r="BI75"/>
  <c r="AV75"/>
  <c r="BH75"/>
  <c r="AU75"/>
  <c r="BG75"/>
  <c r="AT75"/>
  <c r="BF75"/>
  <c r="AS75"/>
  <c r="BE75"/>
  <c r="AR75"/>
  <c r="BD75"/>
  <c r="AQ75"/>
  <c r="BC75"/>
  <c r="AP75"/>
  <c r="BB75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AU74"/>
  <c r="T74"/>
  <c r="AV74"/>
  <c r="S74"/>
  <c r="AT74"/>
  <c r="R74"/>
  <c r="AW74"/>
  <c r="Q74"/>
  <c r="AY74"/>
  <c r="BK74"/>
  <c r="P74"/>
  <c r="AZ74"/>
  <c r="O74"/>
  <c r="AX74"/>
  <c r="N74"/>
  <c r="BA74"/>
  <c r="BA73"/>
  <c r="BM73"/>
  <c r="AZ73"/>
  <c r="BL73"/>
  <c r="AY73"/>
  <c r="BK73"/>
  <c r="AX73"/>
  <c r="BJ73"/>
  <c r="AW73"/>
  <c r="BI73"/>
  <c r="AV73"/>
  <c r="BH73"/>
  <c r="AU73"/>
  <c r="BG73"/>
  <c r="AT73"/>
  <c r="BF73"/>
  <c r="AS73"/>
  <c r="BE73"/>
  <c r="AR73"/>
  <c r="BD73"/>
  <c r="AQ73"/>
  <c r="BC73"/>
  <c r="AP73"/>
  <c r="BB73"/>
  <c r="BA72"/>
  <c r="BM72"/>
  <c r="AZ72"/>
  <c r="BL72"/>
  <c r="AY72"/>
  <c r="BK72"/>
  <c r="AX72"/>
  <c r="BJ72"/>
  <c r="AW72"/>
  <c r="BI72"/>
  <c r="AV72"/>
  <c r="BH72"/>
  <c r="AU72"/>
  <c r="BG72"/>
  <c r="AT72"/>
  <c r="BF72"/>
  <c r="AS72"/>
  <c r="BE72"/>
  <c r="AR72"/>
  <c r="BD72"/>
  <c r="AQ72"/>
  <c r="BC72"/>
  <c r="AP72"/>
  <c r="BB72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AU71"/>
  <c r="T71"/>
  <c r="AV71"/>
  <c r="S71"/>
  <c r="AT71"/>
  <c r="R71"/>
  <c r="AW71"/>
  <c r="Q71"/>
  <c r="AY71"/>
  <c r="BK71"/>
  <c r="P71"/>
  <c r="AZ71"/>
  <c r="O71"/>
  <c r="AX71"/>
  <c r="N71"/>
  <c r="BA71"/>
  <c r="BA70"/>
  <c r="BM70"/>
  <c r="AZ70"/>
  <c r="BL70"/>
  <c r="AY70"/>
  <c r="BK70"/>
  <c r="AX70"/>
  <c r="BJ70"/>
  <c r="AW70"/>
  <c r="BI70"/>
  <c r="AV70"/>
  <c r="BH70"/>
  <c r="AU70"/>
  <c r="BG70"/>
  <c r="AT70"/>
  <c r="BF70"/>
  <c r="AS70"/>
  <c r="BE70"/>
  <c r="AR70"/>
  <c r="BD70"/>
  <c r="AQ70"/>
  <c r="BC70"/>
  <c r="AP70"/>
  <c r="BB70"/>
  <c r="BA69"/>
  <c r="BM69"/>
  <c r="AZ69"/>
  <c r="BL69"/>
  <c r="AY69"/>
  <c r="BK69"/>
  <c r="AX69"/>
  <c r="BJ69"/>
  <c r="AW69"/>
  <c r="BI69"/>
  <c r="AV69"/>
  <c r="BH69"/>
  <c r="AU69"/>
  <c r="BG69"/>
  <c r="AT69"/>
  <c r="BF69"/>
  <c r="AS69"/>
  <c r="BE69"/>
  <c r="AR69"/>
  <c r="BD69"/>
  <c r="AQ69"/>
  <c r="BC69"/>
  <c r="AP69"/>
  <c r="BB69"/>
  <c r="BA68"/>
  <c r="BM68"/>
  <c r="AZ68"/>
  <c r="BL68"/>
  <c r="AY68"/>
  <c r="BK68"/>
  <c r="AX68"/>
  <c r="BJ68"/>
  <c r="AW68"/>
  <c r="BI68"/>
  <c r="AV68"/>
  <c r="BH68"/>
  <c r="AU68"/>
  <c r="BG68"/>
  <c r="AT68"/>
  <c r="BF68"/>
  <c r="AS68"/>
  <c r="BE68"/>
  <c r="AR68"/>
  <c r="BD68"/>
  <c r="AQ68"/>
  <c r="BC68"/>
  <c r="AP68"/>
  <c r="BB68"/>
  <c r="BA67"/>
  <c r="BM67"/>
  <c r="AZ67"/>
  <c r="BL67"/>
  <c r="AY67"/>
  <c r="BK67"/>
  <c r="AX67"/>
  <c r="BJ67"/>
  <c r="AW67"/>
  <c r="BI67"/>
  <c r="AV67"/>
  <c r="BH67"/>
  <c r="AU67"/>
  <c r="BG67"/>
  <c r="AT67"/>
  <c r="BF67"/>
  <c r="AS67"/>
  <c r="BE67"/>
  <c r="AR67"/>
  <c r="BD67"/>
  <c r="AQ67"/>
  <c r="BC67"/>
  <c r="AP67"/>
  <c r="BB67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AU66"/>
  <c r="T66"/>
  <c r="AV66"/>
  <c r="S66"/>
  <c r="AT66"/>
  <c r="R66"/>
  <c r="AW66"/>
  <c r="Q66"/>
  <c r="AY66"/>
  <c r="BK66"/>
  <c r="P66"/>
  <c r="AZ66"/>
  <c r="O66"/>
  <c r="AX66"/>
  <c r="N66"/>
  <c r="BA66"/>
  <c r="BA65"/>
  <c r="BM65"/>
  <c r="AZ65"/>
  <c r="BL65"/>
  <c r="AY65"/>
  <c r="BK65"/>
  <c r="AX65"/>
  <c r="BJ65"/>
  <c r="AW65"/>
  <c r="BI65"/>
  <c r="AV65"/>
  <c r="BH65"/>
  <c r="AU65"/>
  <c r="BG65"/>
  <c r="AT65"/>
  <c r="BF65"/>
  <c r="AS65"/>
  <c r="BE65"/>
  <c r="AR65"/>
  <c r="BD65"/>
  <c r="AQ65"/>
  <c r="BC65"/>
  <c r="AP65"/>
  <c r="BB65"/>
  <c r="BA64"/>
  <c r="BM64"/>
  <c r="AZ64"/>
  <c r="BL64"/>
  <c r="AY64"/>
  <c r="BK64"/>
  <c r="AX64"/>
  <c r="BJ64"/>
  <c r="AW64"/>
  <c r="BI64"/>
  <c r="AV64"/>
  <c r="BH64"/>
  <c r="AU64"/>
  <c r="BG64"/>
  <c r="AT64"/>
  <c r="BF64"/>
  <c r="AS64"/>
  <c r="BE64"/>
  <c r="AR64"/>
  <c r="BD64"/>
  <c r="AQ64"/>
  <c r="BC64"/>
  <c r="AP64"/>
  <c r="BB64"/>
  <c r="BA63"/>
  <c r="BM63"/>
  <c r="AZ63"/>
  <c r="BL63"/>
  <c r="AY63"/>
  <c r="BK63"/>
  <c r="AX63"/>
  <c r="BJ63"/>
  <c r="AW63"/>
  <c r="BI63"/>
  <c r="AV63"/>
  <c r="BH63"/>
  <c r="AU63"/>
  <c r="BG63"/>
  <c r="AT63"/>
  <c r="BF63"/>
  <c r="AS63"/>
  <c r="BE63"/>
  <c r="AR63"/>
  <c r="BD63"/>
  <c r="AQ63"/>
  <c r="BC63"/>
  <c r="AP63"/>
  <c r="BB63"/>
  <c r="BA62"/>
  <c r="BM62"/>
  <c r="AZ62"/>
  <c r="BL62"/>
  <c r="AY62"/>
  <c r="BK62"/>
  <c r="AX62"/>
  <c r="BJ62"/>
  <c r="AW62"/>
  <c r="BI62"/>
  <c r="AV62"/>
  <c r="BH62"/>
  <c r="AU62"/>
  <c r="BG62"/>
  <c r="AT62"/>
  <c r="BF62"/>
  <c r="AS62"/>
  <c r="BE62"/>
  <c r="AR62"/>
  <c r="BD62"/>
  <c r="AQ62"/>
  <c r="BC62"/>
  <c r="AP62"/>
  <c r="BB62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AU61"/>
  <c r="T61"/>
  <c r="AV61"/>
  <c r="S61"/>
  <c r="AT61"/>
  <c r="R61"/>
  <c r="AW61"/>
  <c r="Q61"/>
  <c r="AY61"/>
  <c r="BK61"/>
  <c r="P61"/>
  <c r="AZ61"/>
  <c r="O61"/>
  <c r="AX61"/>
  <c r="N61"/>
  <c r="BA61"/>
  <c r="BA60"/>
  <c r="BM60"/>
  <c r="AZ60"/>
  <c r="BL60"/>
  <c r="AY60"/>
  <c r="BK60"/>
  <c r="AX60"/>
  <c r="BJ60"/>
  <c r="AW60"/>
  <c r="BI60"/>
  <c r="AV60"/>
  <c r="BH60"/>
  <c r="AU60"/>
  <c r="BG60"/>
  <c r="AT60"/>
  <c r="BF60"/>
  <c r="AS60"/>
  <c r="BE60"/>
  <c r="AR60"/>
  <c r="BD60"/>
  <c r="AQ60"/>
  <c r="BC60"/>
  <c r="AP60"/>
  <c r="BB60"/>
  <c r="BA59"/>
  <c r="BM59"/>
  <c r="AZ59"/>
  <c r="BL59"/>
  <c r="AY59"/>
  <c r="BK59"/>
  <c r="AX59"/>
  <c r="BJ59"/>
  <c r="AW59"/>
  <c r="BI59"/>
  <c r="AV59"/>
  <c r="BH59"/>
  <c r="AU59"/>
  <c r="BG59"/>
  <c r="AT59"/>
  <c r="BF59"/>
  <c r="AS59"/>
  <c r="BE59"/>
  <c r="AR59"/>
  <c r="BD59"/>
  <c r="AQ59"/>
  <c r="BC59"/>
  <c r="AP59"/>
  <c r="BB59"/>
  <c r="BA58"/>
  <c r="BM58"/>
  <c r="AZ58"/>
  <c r="BL58"/>
  <c r="AY58"/>
  <c r="BK58"/>
  <c r="AX58"/>
  <c r="BJ58"/>
  <c r="AW58"/>
  <c r="BI58"/>
  <c r="AV58"/>
  <c r="BH58"/>
  <c r="AU58"/>
  <c r="BG58"/>
  <c r="AT58"/>
  <c r="BF58"/>
  <c r="AS58"/>
  <c r="BE58"/>
  <c r="AR58"/>
  <c r="BD58"/>
  <c r="AQ58"/>
  <c r="BC58"/>
  <c r="AP58"/>
  <c r="BB58"/>
  <c r="BA57"/>
  <c r="BM57"/>
  <c r="AZ57"/>
  <c r="BL57"/>
  <c r="AY57"/>
  <c r="BK57"/>
  <c r="AX57"/>
  <c r="BJ57"/>
  <c r="AW57"/>
  <c r="BI57"/>
  <c r="AV57"/>
  <c r="BH57"/>
  <c r="AU57"/>
  <c r="BG57"/>
  <c r="AT57"/>
  <c r="BF57"/>
  <c r="AS57"/>
  <c r="BE57"/>
  <c r="AR57"/>
  <c r="BD57"/>
  <c r="AQ57"/>
  <c r="BC57"/>
  <c r="AP57"/>
  <c r="BB57"/>
  <c r="BA56"/>
  <c r="BM56"/>
  <c r="AZ56"/>
  <c r="BL56"/>
  <c r="AY56"/>
  <c r="BK56"/>
  <c r="AX56"/>
  <c r="BJ56"/>
  <c r="AW56"/>
  <c r="BI56"/>
  <c r="AV56"/>
  <c r="BH56"/>
  <c r="AU56"/>
  <c r="BG56"/>
  <c r="AT56"/>
  <c r="BF56"/>
  <c r="AS56"/>
  <c r="BE56"/>
  <c r="AR56"/>
  <c r="BD56"/>
  <c r="AQ56"/>
  <c r="BC56"/>
  <c r="AP56"/>
  <c r="BB56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AU55"/>
  <c r="T55"/>
  <c r="AV55"/>
  <c r="S55"/>
  <c r="AT55"/>
  <c r="R55"/>
  <c r="AW55"/>
  <c r="Q55"/>
  <c r="AY55"/>
  <c r="BK55"/>
  <c r="P55"/>
  <c r="AZ55"/>
  <c r="O55"/>
  <c r="AX55"/>
  <c r="N55"/>
  <c r="BA55"/>
  <c r="AV54"/>
  <c r="BH54"/>
  <c r="BA54"/>
  <c r="BM54"/>
  <c r="AZ54"/>
  <c r="BL54"/>
  <c r="AY54"/>
  <c r="BK54"/>
  <c r="AX54"/>
  <c r="BJ54"/>
  <c r="AW54"/>
  <c r="BI54"/>
  <c r="AU54"/>
  <c r="BG54"/>
  <c r="AT54"/>
  <c r="BF54"/>
  <c r="AS54"/>
  <c r="BE54"/>
  <c r="AR54"/>
  <c r="BD54"/>
  <c r="AQ54"/>
  <c r="BC54"/>
  <c r="AP54"/>
  <c r="BB54"/>
  <c r="BA53"/>
  <c r="BM53"/>
  <c r="AZ53"/>
  <c r="BL53"/>
  <c r="AY53"/>
  <c r="BK53"/>
  <c r="AX53"/>
  <c r="BJ53"/>
  <c r="AW53"/>
  <c r="BI53"/>
  <c r="AV53"/>
  <c r="BH53"/>
  <c r="AU53"/>
  <c r="BG53"/>
  <c r="AT53"/>
  <c r="BF53"/>
  <c r="AS53"/>
  <c r="BE53"/>
  <c r="AR53"/>
  <c r="BD53"/>
  <c r="AQ53"/>
  <c r="BC53"/>
  <c r="AP53"/>
  <c r="BB53"/>
  <c r="BA52"/>
  <c r="BM52"/>
  <c r="AZ52"/>
  <c r="BL52"/>
  <c r="AY52"/>
  <c r="BK52"/>
  <c r="AX52"/>
  <c r="BJ52"/>
  <c r="AW52"/>
  <c r="BI52"/>
  <c r="AV52"/>
  <c r="BH52"/>
  <c r="AU52"/>
  <c r="BG52"/>
  <c r="AT52"/>
  <c r="BF52"/>
  <c r="AS52"/>
  <c r="BE52"/>
  <c r="AR52"/>
  <c r="BD52"/>
  <c r="AQ52"/>
  <c r="BC52"/>
  <c r="AP52"/>
  <c r="BB52"/>
  <c r="BA51"/>
  <c r="BM51"/>
  <c r="AZ51"/>
  <c r="BL51"/>
  <c r="AY51"/>
  <c r="BK51"/>
  <c r="AX51"/>
  <c r="BJ51"/>
  <c r="AW51"/>
  <c r="BI51"/>
  <c r="AV51"/>
  <c r="BH51"/>
  <c r="AU51"/>
  <c r="BG51"/>
  <c r="AT51"/>
  <c r="BF51"/>
  <c r="AS51"/>
  <c r="BE51"/>
  <c r="AR51"/>
  <c r="BD51"/>
  <c r="AQ51"/>
  <c r="BC51"/>
  <c r="AP51"/>
  <c r="BB51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AU50"/>
  <c r="T50"/>
  <c r="AV50"/>
  <c r="S50"/>
  <c r="AT50"/>
  <c r="R50"/>
  <c r="AW50"/>
  <c r="Q50"/>
  <c r="AY50"/>
  <c r="BK50"/>
  <c r="P50"/>
  <c r="AZ50"/>
  <c r="O50"/>
  <c r="AX50"/>
  <c r="N50"/>
  <c r="BA50"/>
  <c r="BM50"/>
  <c r="BA49"/>
  <c r="BM49"/>
  <c r="AZ49"/>
  <c r="BL49"/>
  <c r="AY49"/>
  <c r="BK49"/>
  <c r="AX49"/>
  <c r="BJ49"/>
  <c r="AW49"/>
  <c r="BI49"/>
  <c r="AV49"/>
  <c r="BH49"/>
  <c r="AU49"/>
  <c r="BG49"/>
  <c r="AT49"/>
  <c r="BF49"/>
  <c r="AS49"/>
  <c r="BE49"/>
  <c r="AR49"/>
  <c r="BD49"/>
  <c r="AQ49"/>
  <c r="BC49"/>
  <c r="AP49"/>
  <c r="BB49"/>
  <c r="BA48"/>
  <c r="BM48"/>
  <c r="AZ48"/>
  <c r="BL48"/>
  <c r="AY48"/>
  <c r="BK48"/>
  <c r="AX48"/>
  <c r="BJ48"/>
  <c r="AW48"/>
  <c r="BI48"/>
  <c r="AV48"/>
  <c r="BH48"/>
  <c r="AU48"/>
  <c r="BG48"/>
  <c r="AT48"/>
  <c r="BF48"/>
  <c r="AS48"/>
  <c r="BE48"/>
  <c r="AR48"/>
  <c r="BD48"/>
  <c r="AQ48"/>
  <c r="BC48"/>
  <c r="AP48"/>
  <c r="BB48"/>
  <c r="BA47"/>
  <c r="BM47"/>
  <c r="AZ47"/>
  <c r="BL47"/>
  <c r="AY47"/>
  <c r="BK47"/>
  <c r="AX47"/>
  <c r="BJ47"/>
  <c r="AW47"/>
  <c r="BI47"/>
  <c r="AV47"/>
  <c r="BH47"/>
  <c r="AU47"/>
  <c r="BG47"/>
  <c r="AT47"/>
  <c r="BF47"/>
  <c r="AS47"/>
  <c r="BE47"/>
  <c r="AR47"/>
  <c r="BD47"/>
  <c r="AQ47"/>
  <c r="BC47"/>
  <c r="AP47"/>
  <c r="BB47"/>
  <c r="BA46"/>
  <c r="BM46"/>
  <c r="AZ46"/>
  <c r="BL46"/>
  <c r="AY46"/>
  <c r="BK46"/>
  <c r="AX46"/>
  <c r="BJ46"/>
  <c r="AW46"/>
  <c r="BI46"/>
  <c r="AV46"/>
  <c r="BH46"/>
  <c r="AU46"/>
  <c r="BG46"/>
  <c r="AT46"/>
  <c r="BF46"/>
  <c r="AS46"/>
  <c r="BE46"/>
  <c r="AR46"/>
  <c r="BD46"/>
  <c r="AQ46"/>
  <c r="BC46"/>
  <c r="AP46"/>
  <c r="BB46"/>
  <c r="BA45"/>
  <c r="BM45"/>
  <c r="AZ45"/>
  <c r="BL45"/>
  <c r="AY45"/>
  <c r="BK45"/>
  <c r="AX45"/>
  <c r="BJ45"/>
  <c r="AW45"/>
  <c r="BI45"/>
  <c r="AV45"/>
  <c r="BH45"/>
  <c r="AU45"/>
  <c r="BG45"/>
  <c r="AT45"/>
  <c r="BF45"/>
  <c r="AS45"/>
  <c r="BE45"/>
  <c r="AR45"/>
  <c r="BD45"/>
  <c r="AQ45"/>
  <c r="BC45"/>
  <c r="AP45"/>
  <c r="BB45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AU44"/>
  <c r="T44"/>
  <c r="AV44"/>
  <c r="S44"/>
  <c r="AT44"/>
  <c r="R44"/>
  <c r="AW44"/>
  <c r="Q44"/>
  <c r="AY44"/>
  <c r="BK44"/>
  <c r="P44"/>
  <c r="AZ44"/>
  <c r="O44"/>
  <c r="AX44"/>
  <c r="N44"/>
  <c r="BA44"/>
  <c r="BA43"/>
  <c r="BM43"/>
  <c r="AZ43"/>
  <c r="BL43"/>
  <c r="AY43"/>
  <c r="BK43"/>
  <c r="AX43"/>
  <c r="BJ43"/>
  <c r="AW43"/>
  <c r="BI43"/>
  <c r="AV43"/>
  <c r="BH43"/>
  <c r="AU43"/>
  <c r="BG43"/>
  <c r="AT43"/>
  <c r="BF43"/>
  <c r="AS43"/>
  <c r="BE43"/>
  <c r="AR43"/>
  <c r="BD43"/>
  <c r="AQ43"/>
  <c r="BC43"/>
  <c r="AP43"/>
  <c r="BB43"/>
  <c r="BA42"/>
  <c r="BM42"/>
  <c r="AZ42"/>
  <c r="BL42"/>
  <c r="AY42"/>
  <c r="BK42"/>
  <c r="AX42"/>
  <c r="BJ42"/>
  <c r="AW42"/>
  <c r="BI42"/>
  <c r="AV42"/>
  <c r="BH42"/>
  <c r="AU42"/>
  <c r="BG42"/>
  <c r="AT42"/>
  <c r="BF42"/>
  <c r="AS42"/>
  <c r="BE42"/>
  <c r="AR42"/>
  <c r="BD42"/>
  <c r="AQ42"/>
  <c r="BC42"/>
  <c r="AP42"/>
  <c r="BB42"/>
  <c r="BA41"/>
  <c r="BM41"/>
  <c r="AZ41"/>
  <c r="BL41"/>
  <c r="AY41"/>
  <c r="BK41"/>
  <c r="AX41"/>
  <c r="BJ41"/>
  <c r="AW41"/>
  <c r="BI41"/>
  <c r="AV41"/>
  <c r="BH41"/>
  <c r="AU41"/>
  <c r="BG41"/>
  <c r="AT41"/>
  <c r="BF41"/>
  <c r="AS41"/>
  <c r="BE41"/>
  <c r="AR41"/>
  <c r="BD41"/>
  <c r="AQ41"/>
  <c r="BC41"/>
  <c r="AP41"/>
  <c r="BB41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AU40"/>
  <c r="T40"/>
  <c r="AV40"/>
  <c r="S40"/>
  <c r="AT40"/>
  <c r="BF40"/>
  <c r="R40"/>
  <c r="AW40"/>
  <c r="Q40"/>
  <c r="AY40"/>
  <c r="BK40"/>
  <c r="P40"/>
  <c r="AZ40"/>
  <c r="O40"/>
  <c r="AX40"/>
  <c r="N40"/>
  <c r="BA40"/>
  <c r="BA39"/>
  <c r="BM39"/>
  <c r="AZ39"/>
  <c r="BL39"/>
  <c r="AY39"/>
  <c r="BK39"/>
  <c r="AX39"/>
  <c r="BJ39"/>
  <c r="AW39"/>
  <c r="BI39"/>
  <c r="AV39"/>
  <c r="BH39"/>
  <c r="AU39"/>
  <c r="BG39"/>
  <c r="AT39"/>
  <c r="BF39"/>
  <c r="AS39"/>
  <c r="BE39"/>
  <c r="AR39"/>
  <c r="BD39"/>
  <c r="AQ39"/>
  <c r="BC39"/>
  <c r="AP39"/>
  <c r="BB39"/>
  <c r="BA38"/>
  <c r="BM38"/>
  <c r="AZ38"/>
  <c r="BL38"/>
  <c r="AY38"/>
  <c r="BK38"/>
  <c r="AX38"/>
  <c r="BJ38"/>
  <c r="AW38"/>
  <c r="BI38"/>
  <c r="AV38"/>
  <c r="BH38"/>
  <c r="AU38"/>
  <c r="BG38"/>
  <c r="AT38"/>
  <c r="BF38"/>
  <c r="AS38"/>
  <c r="BE38"/>
  <c r="AR38"/>
  <c r="BD38"/>
  <c r="AQ38"/>
  <c r="BC38"/>
  <c r="AP38"/>
  <c r="BB38"/>
  <c r="BA37"/>
  <c r="BM37"/>
  <c r="AZ37"/>
  <c r="BL37"/>
  <c r="AY37"/>
  <c r="BK37"/>
  <c r="AX37"/>
  <c r="BJ37"/>
  <c r="AW37"/>
  <c r="BI37"/>
  <c r="AV37"/>
  <c r="BH37"/>
  <c r="AU37"/>
  <c r="BG37"/>
  <c r="AT37"/>
  <c r="BF37"/>
  <c r="AS37"/>
  <c r="BE37"/>
  <c r="AR37"/>
  <c r="BD37"/>
  <c r="AQ37"/>
  <c r="BC37"/>
  <c r="AP37"/>
  <c r="BB37"/>
  <c r="BA36"/>
  <c r="BM36"/>
  <c r="AZ36"/>
  <c r="BL36"/>
  <c r="AY36"/>
  <c r="BK36"/>
  <c r="AX36"/>
  <c r="BJ36"/>
  <c r="AW36"/>
  <c r="BI36"/>
  <c r="AV36"/>
  <c r="BH36"/>
  <c r="AU36"/>
  <c r="BG36"/>
  <c r="AT36"/>
  <c r="BF36"/>
  <c r="AS36"/>
  <c r="BE36"/>
  <c r="AR36"/>
  <c r="BD36"/>
  <c r="AQ36"/>
  <c r="BC36"/>
  <c r="AP36"/>
  <c r="BB36"/>
  <c r="BA35"/>
  <c r="BM35"/>
  <c r="AZ35"/>
  <c r="BL35"/>
  <c r="AY35"/>
  <c r="BK35"/>
  <c r="AX35"/>
  <c r="BJ35"/>
  <c r="AW35"/>
  <c r="BI35"/>
  <c r="AV35"/>
  <c r="BH35"/>
  <c r="AU35"/>
  <c r="BG35"/>
  <c r="AT35"/>
  <c r="BF35"/>
  <c r="AS35"/>
  <c r="BE35"/>
  <c r="AR35"/>
  <c r="BD35"/>
  <c r="AQ35"/>
  <c r="BC35"/>
  <c r="AP35"/>
  <c r="BB35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AU34"/>
  <c r="T34"/>
  <c r="AV34"/>
  <c r="S34"/>
  <c r="AT34"/>
  <c r="R34"/>
  <c r="AW34"/>
  <c r="Q34"/>
  <c r="AY34"/>
  <c r="BK34"/>
  <c r="P34"/>
  <c r="AZ34"/>
  <c r="O34"/>
  <c r="AX34"/>
  <c r="BJ34"/>
  <c r="N34"/>
  <c r="BA34"/>
  <c r="BM34"/>
  <c r="BA33"/>
  <c r="BM33"/>
  <c r="AZ33"/>
  <c r="BL33"/>
  <c r="AY33"/>
  <c r="BK33"/>
  <c r="AX33"/>
  <c r="BJ33"/>
  <c r="AW33"/>
  <c r="BI33"/>
  <c r="AV33"/>
  <c r="BH33"/>
  <c r="AU33"/>
  <c r="BG33"/>
  <c r="AT33"/>
  <c r="BF33"/>
  <c r="AS33"/>
  <c r="BE33"/>
  <c r="AR33"/>
  <c r="BD33"/>
  <c r="AQ33"/>
  <c r="BC33"/>
  <c r="BA32"/>
  <c r="BM32"/>
  <c r="AZ32"/>
  <c r="BL32"/>
  <c r="AY32"/>
  <c r="BK32"/>
  <c r="AX32"/>
  <c r="BJ32"/>
  <c r="AW32"/>
  <c r="BI32"/>
  <c r="AV32"/>
  <c r="BH32"/>
  <c r="AU32"/>
  <c r="BG32"/>
  <c r="AT32"/>
  <c r="BF32"/>
  <c r="AS32"/>
  <c r="BE32"/>
  <c r="AR32"/>
  <c r="BD32"/>
  <c r="AQ32"/>
  <c r="BC32"/>
  <c r="BA31"/>
  <c r="BM31"/>
  <c r="AZ31"/>
  <c r="BL31"/>
  <c r="AY31"/>
  <c r="BK31"/>
  <c r="AX31"/>
  <c r="BJ31"/>
  <c r="AW31"/>
  <c r="BI31"/>
  <c r="AV31"/>
  <c r="BH31"/>
  <c r="AU31"/>
  <c r="BG31"/>
  <c r="AT31"/>
  <c r="BF31"/>
  <c r="AS31"/>
  <c r="BE31"/>
  <c r="AR31"/>
  <c r="BD31"/>
  <c r="AQ31"/>
  <c r="BC31"/>
  <c r="BA30"/>
  <c r="BM30"/>
  <c r="AZ30"/>
  <c r="BL30"/>
  <c r="AY30"/>
  <c r="BK30"/>
  <c r="AX30"/>
  <c r="BJ30"/>
  <c r="AW30"/>
  <c r="BI30"/>
  <c r="AV30"/>
  <c r="BH30"/>
  <c r="AU30"/>
  <c r="BG30"/>
  <c r="AT30"/>
  <c r="BF30"/>
  <c r="AS30"/>
  <c r="BE30"/>
  <c r="AR30"/>
  <c r="BD30"/>
  <c r="AQ30"/>
  <c r="BC30"/>
  <c r="BA29"/>
  <c r="BM29"/>
  <c r="AZ29"/>
  <c r="BL29"/>
  <c r="AY29"/>
  <c r="BK29"/>
  <c r="AX29"/>
  <c r="BJ29"/>
  <c r="AW29"/>
  <c r="BI29"/>
  <c r="AV29"/>
  <c r="BH29"/>
  <c r="AU29"/>
  <c r="BG29"/>
  <c r="AT29"/>
  <c r="BF29"/>
  <c r="AS29"/>
  <c r="BE29"/>
  <c r="AR29"/>
  <c r="BD29"/>
  <c r="AQ29"/>
  <c r="BC29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AU28"/>
  <c r="T28"/>
  <c r="AV28"/>
  <c r="S28"/>
  <c r="AT28"/>
  <c r="R28"/>
  <c r="AW28"/>
  <c r="Q28"/>
  <c r="AY28"/>
  <c r="BK28"/>
  <c r="P28"/>
  <c r="AZ28"/>
  <c r="BL28"/>
  <c r="O28"/>
  <c r="AX28"/>
  <c r="N28"/>
  <c r="BA28"/>
  <c r="BA27"/>
  <c r="BM27"/>
  <c r="AZ27"/>
  <c r="BL27"/>
  <c r="AY27"/>
  <c r="BK27"/>
  <c r="AX27"/>
  <c r="BJ27"/>
  <c r="AW27"/>
  <c r="BI27"/>
  <c r="AV27"/>
  <c r="BH27"/>
  <c r="AU27"/>
  <c r="BG27"/>
  <c r="AT27"/>
  <c r="BF27"/>
  <c r="AS27"/>
  <c r="BE27"/>
  <c r="AR27"/>
  <c r="BD27"/>
  <c r="AQ27"/>
  <c r="BC27"/>
  <c r="AP27"/>
  <c r="BB27"/>
  <c r="BA26"/>
  <c r="BM26"/>
  <c r="AZ26"/>
  <c r="BL26"/>
  <c r="AY26"/>
  <c r="BK26"/>
  <c r="AX26"/>
  <c r="BJ26"/>
  <c r="AW26"/>
  <c r="BI26"/>
  <c r="AV26"/>
  <c r="BH26"/>
  <c r="AU26"/>
  <c r="BG26"/>
  <c r="AT26"/>
  <c r="BF26"/>
  <c r="AS26"/>
  <c r="BE26"/>
  <c r="AR26"/>
  <c r="BD26"/>
  <c r="AQ26"/>
  <c r="BC26"/>
  <c r="AP26"/>
  <c r="BB26"/>
  <c r="BA25"/>
  <c r="BM25"/>
  <c r="AZ25"/>
  <c r="BL25"/>
  <c r="AY25"/>
  <c r="BK25"/>
  <c r="AX25"/>
  <c r="BJ25"/>
  <c r="AW25"/>
  <c r="BI25"/>
  <c r="AV25"/>
  <c r="BH25"/>
  <c r="AU25"/>
  <c r="BG25"/>
  <c r="AT25"/>
  <c r="BF25"/>
  <c r="AS25"/>
  <c r="BE25"/>
  <c r="AR25"/>
  <c r="BD25"/>
  <c r="AQ25"/>
  <c r="BC25"/>
  <c r="AP25"/>
  <c r="BB25"/>
  <c r="BA24"/>
  <c r="BM24"/>
  <c r="AZ24"/>
  <c r="BL24"/>
  <c r="AY24"/>
  <c r="BK24"/>
  <c r="AX24"/>
  <c r="BJ24"/>
  <c r="AW24"/>
  <c r="BI24"/>
  <c r="AV24"/>
  <c r="BH24"/>
  <c r="AU24"/>
  <c r="BG24"/>
  <c r="AT24"/>
  <c r="BF24"/>
  <c r="AS24"/>
  <c r="BE24"/>
  <c r="AR24"/>
  <c r="BD24"/>
  <c r="AQ24"/>
  <c r="BC24"/>
  <c r="AP24"/>
  <c r="BB24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AU23"/>
  <c r="T23"/>
  <c r="AV23"/>
  <c r="S23"/>
  <c r="AT23"/>
  <c r="R23"/>
  <c r="AW23"/>
  <c r="Q23"/>
  <c r="AY23"/>
  <c r="BK23"/>
  <c r="P23"/>
  <c r="AZ23"/>
  <c r="O23"/>
  <c r="AX23"/>
  <c r="N23"/>
  <c r="BA23"/>
  <c r="BA22"/>
  <c r="BM22"/>
  <c r="AZ22"/>
  <c r="BL22"/>
  <c r="AY22"/>
  <c r="BK22"/>
  <c r="AX22"/>
  <c r="BJ22"/>
  <c r="AW22"/>
  <c r="BI22"/>
  <c r="AV22"/>
  <c r="BH22"/>
  <c r="AU22"/>
  <c r="BG22"/>
  <c r="AT22"/>
  <c r="BF22"/>
  <c r="AS22"/>
  <c r="BE22"/>
  <c r="AR22"/>
  <c r="BD22"/>
  <c r="AQ22"/>
  <c r="BC22"/>
  <c r="AP22"/>
  <c r="BB22"/>
  <c r="BA21"/>
  <c r="BM21"/>
  <c r="AZ21"/>
  <c r="BL21"/>
  <c r="AY21"/>
  <c r="BK21"/>
  <c r="AX21"/>
  <c r="BJ21"/>
  <c r="AW21"/>
  <c r="BI21"/>
  <c r="AV21"/>
  <c r="BH21"/>
  <c r="AU21"/>
  <c r="BG21"/>
  <c r="AT21"/>
  <c r="BF21"/>
  <c r="AS21"/>
  <c r="BE21"/>
  <c r="AR21"/>
  <c r="BD21"/>
  <c r="AQ21"/>
  <c r="BC21"/>
  <c r="AP21"/>
  <c r="BB21"/>
  <c r="BA20"/>
  <c r="BM20"/>
  <c r="AZ20"/>
  <c r="BL20"/>
  <c r="AY20"/>
  <c r="BK20"/>
  <c r="AX20"/>
  <c r="BJ20"/>
  <c r="AW20"/>
  <c r="BI20"/>
  <c r="AV20"/>
  <c r="BH20"/>
  <c r="AU20"/>
  <c r="BG20"/>
  <c r="AT20"/>
  <c r="BF20"/>
  <c r="AS20"/>
  <c r="BE20"/>
  <c r="AR20"/>
  <c r="BD20"/>
  <c r="AQ20"/>
  <c r="BC20"/>
  <c r="AP20"/>
  <c r="BB20"/>
  <c r="BA19"/>
  <c r="BM19"/>
  <c r="AZ19"/>
  <c r="BL19"/>
  <c r="AY19"/>
  <c r="BK19"/>
  <c r="AX19"/>
  <c r="BJ19"/>
  <c r="AW19"/>
  <c r="BI19"/>
  <c r="AV19"/>
  <c r="BH19"/>
  <c r="AU19"/>
  <c r="BG19"/>
  <c r="AT19"/>
  <c r="BF19"/>
  <c r="AS19"/>
  <c r="BE19"/>
  <c r="AR19"/>
  <c r="BD19"/>
  <c r="AQ19"/>
  <c r="BC19"/>
  <c r="AP19"/>
  <c r="BB19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AU18"/>
  <c r="T18"/>
  <c r="AV18"/>
  <c r="S18"/>
  <c r="AT18"/>
  <c r="R18"/>
  <c r="AW18"/>
  <c r="Q18"/>
  <c r="AY18"/>
  <c r="BK18"/>
  <c r="P18"/>
  <c r="AZ18"/>
  <c r="O18"/>
  <c r="AX18"/>
  <c r="N18"/>
  <c r="BA18"/>
  <c r="BA17"/>
  <c r="BM17"/>
  <c r="AZ17"/>
  <c r="BL17"/>
  <c r="AY17"/>
  <c r="BK17"/>
  <c r="AX17"/>
  <c r="BJ17"/>
  <c r="AW17"/>
  <c r="BI17"/>
  <c r="AV17"/>
  <c r="BH17"/>
  <c r="AU17"/>
  <c r="BG17"/>
  <c r="AT17"/>
  <c r="BF17"/>
  <c r="AS17"/>
  <c r="BE17"/>
  <c r="AR17"/>
  <c r="BD17"/>
  <c r="AQ17"/>
  <c r="BC17"/>
  <c r="AP17"/>
  <c r="BB17"/>
  <c r="BA16"/>
  <c r="BM16"/>
  <c r="AZ16"/>
  <c r="BL16"/>
  <c r="AY16"/>
  <c r="BK16"/>
  <c r="AX16"/>
  <c r="BJ16"/>
  <c r="AW16"/>
  <c r="BI16"/>
  <c r="AV16"/>
  <c r="BH16"/>
  <c r="AU16"/>
  <c r="BG16"/>
  <c r="AT16"/>
  <c r="BF16"/>
  <c r="AS16"/>
  <c r="BE16"/>
  <c r="AR16"/>
  <c r="BD16"/>
  <c r="AQ16"/>
  <c r="BC16"/>
  <c r="AP16"/>
  <c r="BB16"/>
  <c r="BA15"/>
  <c r="BM15"/>
  <c r="AZ15"/>
  <c r="BL15"/>
  <c r="AY15"/>
  <c r="BK15"/>
  <c r="AX15"/>
  <c r="BJ15"/>
  <c r="AW15"/>
  <c r="BI15"/>
  <c r="AV15"/>
  <c r="BH15"/>
  <c r="AU15"/>
  <c r="BG15"/>
  <c r="AT15"/>
  <c r="BF15"/>
  <c r="AS15"/>
  <c r="BE15"/>
  <c r="AR15"/>
  <c r="BD15"/>
  <c r="AQ15"/>
  <c r="BC15"/>
  <c r="AP15"/>
  <c r="BB15"/>
  <c r="BA14"/>
  <c r="BM14"/>
  <c r="AZ14"/>
  <c r="BL14"/>
  <c r="AY14"/>
  <c r="BK14"/>
  <c r="AX14"/>
  <c r="BJ14"/>
  <c r="AW14"/>
  <c r="BI14"/>
  <c r="AV14"/>
  <c r="BH14"/>
  <c r="AU14"/>
  <c r="BG14"/>
  <c r="AT14"/>
  <c r="BF14"/>
  <c r="AS14"/>
  <c r="BE14"/>
  <c r="AR14"/>
  <c r="BD14"/>
  <c r="AQ14"/>
  <c r="BC14"/>
  <c r="AP14"/>
  <c r="BB14"/>
  <c r="BA13"/>
  <c r="BM13"/>
  <c r="AZ13"/>
  <c r="BL13"/>
  <c r="AY13"/>
  <c r="BK13"/>
  <c r="AX13"/>
  <c r="BJ13"/>
  <c r="AW13"/>
  <c r="BI13"/>
  <c r="AV13"/>
  <c r="BH13"/>
  <c r="AU13"/>
  <c r="BG13"/>
  <c r="AT13"/>
  <c r="BF13"/>
  <c r="AS13"/>
  <c r="BE13"/>
  <c r="AR13"/>
  <c r="BD13"/>
  <c r="AQ13"/>
  <c r="BC13"/>
  <c r="AP13"/>
  <c r="BB13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AU12"/>
  <c r="T12"/>
  <c r="AV12"/>
  <c r="S12"/>
  <c r="AT12"/>
  <c r="R12"/>
  <c r="AW12"/>
  <c r="Q12"/>
  <c r="AY12"/>
  <c r="BK12"/>
  <c r="P12"/>
  <c r="AZ12"/>
  <c r="O12"/>
  <c r="AX12"/>
  <c r="N12"/>
  <c r="BA12"/>
  <c r="BA11"/>
  <c r="BM11"/>
  <c r="AZ11"/>
  <c r="BL11"/>
  <c r="AY11"/>
  <c r="BK11"/>
  <c r="AX11"/>
  <c r="BJ11"/>
  <c r="AW11"/>
  <c r="BI11"/>
  <c r="AV11"/>
  <c r="BH11"/>
  <c r="AU11"/>
  <c r="BG11"/>
  <c r="AT11"/>
  <c r="BF11"/>
  <c r="AS11"/>
  <c r="BE11"/>
  <c r="AR11"/>
  <c r="BD11"/>
  <c r="AQ11"/>
  <c r="BC11"/>
  <c r="AP11"/>
  <c r="BB11"/>
  <c r="BA10"/>
  <c r="BM10"/>
  <c r="AZ10"/>
  <c r="BL10"/>
  <c r="AY10"/>
  <c r="BK10"/>
  <c r="AX10"/>
  <c r="BJ10"/>
  <c r="AW10"/>
  <c r="BI10"/>
  <c r="AV10"/>
  <c r="BH10"/>
  <c r="AU10"/>
  <c r="BG10"/>
  <c r="AT10"/>
  <c r="BF10"/>
  <c r="AS10"/>
  <c r="BE10"/>
  <c r="AR10"/>
  <c r="BD10"/>
  <c r="AQ10"/>
  <c r="BC10"/>
  <c r="AP10"/>
  <c r="BB10"/>
  <c r="BA9"/>
  <c r="BM9"/>
  <c r="AZ9"/>
  <c r="BL9"/>
  <c r="AY9"/>
  <c r="BK9"/>
  <c r="AX9"/>
  <c r="BJ9"/>
  <c r="AW9"/>
  <c r="BI9"/>
  <c r="AV9"/>
  <c r="BH9"/>
  <c r="AU9"/>
  <c r="BG9"/>
  <c r="AT9"/>
  <c r="BF9"/>
  <c r="AS9"/>
  <c r="BE9"/>
  <c r="AR9"/>
  <c r="BD9"/>
  <c r="AQ9"/>
  <c r="BC9"/>
  <c r="AP9"/>
  <c r="BB9"/>
  <c r="BA8"/>
  <c r="BM8"/>
  <c r="AZ8"/>
  <c r="BL8"/>
  <c r="AY8"/>
  <c r="BK8"/>
  <c r="AX8"/>
  <c r="BJ8"/>
  <c r="AW8"/>
  <c r="BI8"/>
  <c r="AV8"/>
  <c r="BH8"/>
  <c r="AU8"/>
  <c r="BG8"/>
  <c r="AT8"/>
  <c r="BF8"/>
  <c r="AS8"/>
  <c r="BE8"/>
  <c r="AR8"/>
  <c r="BD8"/>
  <c r="AQ8"/>
  <c r="BC8"/>
  <c r="AP8"/>
  <c r="BB8"/>
  <c r="BA7"/>
  <c r="BM7"/>
  <c r="AZ7"/>
  <c r="BL7"/>
  <c r="AY7"/>
  <c r="BK7"/>
  <c r="AX7"/>
  <c r="BJ7"/>
  <c r="AW7"/>
  <c r="BI7"/>
  <c r="AV7"/>
  <c r="BH7"/>
  <c r="AU7"/>
  <c r="BG7"/>
  <c r="AT7"/>
  <c r="BF7"/>
  <c r="AS7"/>
  <c r="BE7"/>
  <c r="AR7"/>
  <c r="BD7"/>
  <c r="AQ7"/>
  <c r="BC7"/>
  <c r="AP7"/>
  <c r="BB7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AU6"/>
  <c r="T6"/>
  <c r="AV6"/>
  <c r="S6"/>
  <c r="AT6"/>
  <c r="R6"/>
  <c r="AW6"/>
  <c r="Q6"/>
  <c r="AY6"/>
  <c r="BK6"/>
  <c r="P6"/>
  <c r="AZ6"/>
  <c r="O6"/>
  <c r="AX6"/>
  <c r="N6"/>
  <c r="BA6"/>
  <c r="U7" i="4"/>
  <c r="V7"/>
  <c r="W7"/>
  <c r="X7"/>
  <c r="U8"/>
  <c r="V8"/>
  <c r="W8"/>
  <c r="X8"/>
  <c r="U9"/>
  <c r="V9"/>
  <c r="W9"/>
  <c r="X9"/>
  <c r="U10"/>
  <c r="V10"/>
  <c r="W10"/>
  <c r="X10"/>
  <c r="U11"/>
  <c r="V11"/>
  <c r="W11"/>
  <c r="X11"/>
  <c r="U13"/>
  <c r="V13"/>
  <c r="W13"/>
  <c r="X13"/>
  <c r="U14"/>
  <c r="V14"/>
  <c r="W14"/>
  <c r="X14"/>
  <c r="U15"/>
  <c r="V15"/>
  <c r="W15"/>
  <c r="X15"/>
  <c r="U16"/>
  <c r="V16"/>
  <c r="W16"/>
  <c r="X16"/>
  <c r="U17"/>
  <c r="V17"/>
  <c r="W17"/>
  <c r="X17"/>
  <c r="U19"/>
  <c r="V19"/>
  <c r="W19"/>
  <c r="X19"/>
  <c r="U20"/>
  <c r="V20"/>
  <c r="W20"/>
  <c r="X20"/>
  <c r="U21"/>
  <c r="V21"/>
  <c r="W21"/>
  <c r="X21"/>
  <c r="U22"/>
  <c r="V22"/>
  <c r="W22"/>
  <c r="X22"/>
  <c r="U24"/>
  <c r="V24"/>
  <c r="W24"/>
  <c r="X24"/>
  <c r="U25"/>
  <c r="V25"/>
  <c r="W25"/>
  <c r="X25"/>
  <c r="U26"/>
  <c r="V26"/>
  <c r="W26"/>
  <c r="X26"/>
  <c r="U27"/>
  <c r="V27"/>
  <c r="W27"/>
  <c r="X27"/>
  <c r="U29"/>
  <c r="V29"/>
  <c r="W29"/>
  <c r="X29"/>
  <c r="U30"/>
  <c r="V30"/>
  <c r="W30"/>
  <c r="X30"/>
  <c r="U31"/>
  <c r="V31"/>
  <c r="W31"/>
  <c r="X31"/>
  <c r="U32"/>
  <c r="V32"/>
  <c r="W32"/>
  <c r="X32"/>
  <c r="U33"/>
  <c r="V33"/>
  <c r="W33"/>
  <c r="X33"/>
  <c r="U35"/>
  <c r="V35"/>
  <c r="W35"/>
  <c r="X35"/>
  <c r="U36"/>
  <c r="V36"/>
  <c r="W36"/>
  <c r="X36"/>
  <c r="U37"/>
  <c r="V37"/>
  <c r="W37"/>
  <c r="X37"/>
  <c r="U38"/>
  <c r="V38"/>
  <c r="W38"/>
  <c r="X38"/>
  <c r="U39"/>
  <c r="V39"/>
  <c r="W39"/>
  <c r="X39"/>
  <c r="U41"/>
  <c r="V41"/>
  <c r="W41"/>
  <c r="X41"/>
  <c r="U42"/>
  <c r="V42"/>
  <c r="W42"/>
  <c r="X42"/>
  <c r="U43"/>
  <c r="V43"/>
  <c r="W43"/>
  <c r="X43"/>
  <c r="U45"/>
  <c r="V45"/>
  <c r="W45"/>
  <c r="X45"/>
  <c r="U46"/>
  <c r="V46"/>
  <c r="W46"/>
  <c r="X46"/>
  <c r="U47"/>
  <c r="V47"/>
  <c r="W47"/>
  <c r="X47"/>
  <c r="U48"/>
  <c r="V48"/>
  <c r="W48"/>
  <c r="X48"/>
  <c r="U49"/>
  <c r="V49"/>
  <c r="W49"/>
  <c r="X49"/>
  <c r="U51"/>
  <c r="V51"/>
  <c r="W51"/>
  <c r="X51"/>
  <c r="U52"/>
  <c r="V52"/>
  <c r="W52"/>
  <c r="X52"/>
  <c r="U53"/>
  <c r="V53"/>
  <c r="W53"/>
  <c r="X53"/>
  <c r="U54"/>
  <c r="V54"/>
  <c r="W54"/>
  <c r="X54"/>
  <c r="U56"/>
  <c r="V56"/>
  <c r="W56"/>
  <c r="X56"/>
  <c r="U57"/>
  <c r="V57"/>
  <c r="W57"/>
  <c r="X57"/>
  <c r="U58"/>
  <c r="V58"/>
  <c r="W58"/>
  <c r="X58"/>
  <c r="U59"/>
  <c r="V59"/>
  <c r="W59"/>
  <c r="X59"/>
  <c r="U60"/>
  <c r="V60"/>
  <c r="W60"/>
  <c r="X60"/>
  <c r="U62"/>
  <c r="V62"/>
  <c r="W62"/>
  <c r="X62"/>
  <c r="U63"/>
  <c r="V63"/>
  <c r="W63"/>
  <c r="X63"/>
  <c r="U64"/>
  <c r="V64"/>
  <c r="W64"/>
  <c r="X64"/>
  <c r="U65"/>
  <c r="V65"/>
  <c r="W65"/>
  <c r="X65"/>
  <c r="U67"/>
  <c r="V67"/>
  <c r="W67"/>
  <c r="X67"/>
  <c r="U68"/>
  <c r="V68"/>
  <c r="W68"/>
  <c r="X68"/>
  <c r="U69"/>
  <c r="V69"/>
  <c r="W69"/>
  <c r="X69"/>
  <c r="U70"/>
  <c r="V70"/>
  <c r="W70"/>
  <c r="X70"/>
  <c r="U72"/>
  <c r="V72"/>
  <c r="W72"/>
  <c r="X72"/>
  <c r="U73"/>
  <c r="V73"/>
  <c r="W73"/>
  <c r="X73"/>
  <c r="U75"/>
  <c r="V75"/>
  <c r="W75"/>
  <c r="X75"/>
  <c r="U76"/>
  <c r="V76"/>
  <c r="W76"/>
  <c r="X76"/>
  <c r="U77"/>
  <c r="V77"/>
  <c r="W77"/>
  <c r="X77"/>
  <c r="U79"/>
  <c r="V79"/>
  <c r="W79"/>
  <c r="X79"/>
  <c r="U80"/>
  <c r="V80"/>
  <c r="W80"/>
  <c r="X80"/>
  <c r="U81"/>
  <c r="V81"/>
  <c r="W81"/>
  <c r="X81"/>
  <c r="U82"/>
  <c r="V82"/>
  <c r="W82"/>
  <c r="X82"/>
  <c r="U83"/>
  <c r="V83"/>
  <c r="W83"/>
  <c r="X83"/>
  <c r="U85"/>
  <c r="V85"/>
  <c r="W85"/>
  <c r="X85"/>
  <c r="U86"/>
  <c r="V86"/>
  <c r="W86"/>
  <c r="X86"/>
  <c r="U87"/>
  <c r="V87"/>
  <c r="W87"/>
  <c r="X87"/>
  <c r="U88"/>
  <c r="V88"/>
  <c r="W88"/>
  <c r="X88"/>
  <c r="U89"/>
  <c r="V89"/>
  <c r="W89"/>
  <c r="X89"/>
  <c r="U91"/>
  <c r="V91"/>
  <c r="W91"/>
  <c r="X91"/>
  <c r="U92"/>
  <c r="V92"/>
  <c r="W92"/>
  <c r="X92"/>
  <c r="U93"/>
  <c r="V93"/>
  <c r="W93"/>
  <c r="X93"/>
  <c r="U94"/>
  <c r="V94"/>
  <c r="W94"/>
  <c r="X94"/>
  <c r="U96"/>
  <c r="V96"/>
  <c r="W96"/>
  <c r="X96"/>
  <c r="U97"/>
  <c r="V97"/>
  <c r="W97"/>
  <c r="X97"/>
  <c r="U98"/>
  <c r="V98"/>
  <c r="W98"/>
  <c r="X98"/>
  <c r="U99"/>
  <c r="V99"/>
  <c r="W99"/>
  <c r="X99"/>
  <c r="U101"/>
  <c r="V101"/>
  <c r="W101"/>
  <c r="X101"/>
  <c r="U103"/>
  <c r="V103"/>
  <c r="W103"/>
  <c r="X103"/>
  <c r="U104"/>
  <c r="V104"/>
  <c r="W104"/>
  <c r="X104"/>
  <c r="U105"/>
  <c r="V105"/>
  <c r="W105"/>
  <c r="X105"/>
  <c r="U106"/>
  <c r="V106"/>
  <c r="W106"/>
  <c r="X106"/>
  <c r="U107"/>
  <c r="V107"/>
  <c r="W107"/>
  <c r="X107"/>
  <c r="U109"/>
  <c r="V109"/>
  <c r="W109"/>
  <c r="X109"/>
  <c r="U110"/>
  <c r="V110"/>
  <c r="W110"/>
  <c r="X110"/>
  <c r="U111"/>
  <c r="V111"/>
  <c r="W111"/>
  <c r="X111"/>
  <c r="U112"/>
  <c r="V112"/>
  <c r="W112"/>
  <c r="X112"/>
  <c r="U114"/>
  <c r="V114"/>
  <c r="W114"/>
  <c r="X114"/>
  <c r="U115"/>
  <c r="V115"/>
  <c r="W115"/>
  <c r="X115"/>
  <c r="U116"/>
  <c r="V116"/>
  <c r="W116"/>
  <c r="X116"/>
  <c r="U117"/>
  <c r="V117"/>
  <c r="W117"/>
  <c r="X117"/>
  <c r="U118"/>
  <c r="V118"/>
  <c r="W118"/>
  <c r="X118"/>
  <c r="U120"/>
  <c r="V120"/>
  <c r="W120"/>
  <c r="X120"/>
  <c r="U121"/>
  <c r="V121"/>
  <c r="W121"/>
  <c r="X121"/>
  <c r="U122"/>
  <c r="V122"/>
  <c r="W122"/>
  <c r="X122"/>
  <c r="U123"/>
  <c r="V123"/>
  <c r="W123"/>
  <c r="X123"/>
  <c r="U124"/>
  <c r="V124"/>
  <c r="W124"/>
  <c r="X124"/>
  <c r="U126"/>
  <c r="V126"/>
  <c r="W126"/>
  <c r="X126"/>
  <c r="U127"/>
  <c r="V127"/>
  <c r="W127"/>
  <c r="X127"/>
  <c r="U128"/>
  <c r="V128"/>
  <c r="W128"/>
  <c r="X128"/>
  <c r="U129"/>
  <c r="V129"/>
  <c r="W129"/>
  <c r="X129"/>
  <c r="U130"/>
  <c r="V130"/>
  <c r="W130"/>
  <c r="X130"/>
  <c r="U132"/>
  <c r="V132"/>
  <c r="W132"/>
  <c r="X132"/>
  <c r="U133"/>
  <c r="V133"/>
  <c r="W133"/>
  <c r="X133"/>
  <c r="U134"/>
  <c r="V134"/>
  <c r="W134"/>
  <c r="X134"/>
  <c r="U135"/>
  <c r="V135"/>
  <c r="W135"/>
  <c r="X135"/>
  <c r="U137"/>
  <c r="V137"/>
  <c r="W137"/>
  <c r="X137"/>
  <c r="U138"/>
  <c r="V138"/>
  <c r="W138"/>
  <c r="X138"/>
  <c r="U139"/>
  <c r="V139"/>
  <c r="W139"/>
  <c r="X139"/>
  <c r="U141"/>
  <c r="V141"/>
  <c r="W141"/>
  <c r="X141"/>
  <c r="U142"/>
  <c r="V142"/>
  <c r="W142"/>
  <c r="X142"/>
  <c r="U143"/>
  <c r="V143"/>
  <c r="W143"/>
  <c r="X143"/>
  <c r="U144"/>
  <c r="V144"/>
  <c r="W144"/>
  <c r="X144"/>
  <c r="U145"/>
  <c r="V145"/>
  <c r="W145"/>
  <c r="X145"/>
  <c r="U147"/>
  <c r="V147"/>
  <c r="W147"/>
  <c r="X147"/>
  <c r="U148"/>
  <c r="V148"/>
  <c r="W148"/>
  <c r="X148"/>
  <c r="U149"/>
  <c r="V149"/>
  <c r="W149"/>
  <c r="X149"/>
  <c r="U150"/>
  <c r="V150"/>
  <c r="W150"/>
  <c r="X150"/>
  <c r="U151"/>
  <c r="V151"/>
  <c r="W151"/>
  <c r="X151"/>
  <c r="U153"/>
  <c r="V153"/>
  <c r="W153"/>
  <c r="X153"/>
  <c r="U154"/>
  <c r="V154"/>
  <c r="W154"/>
  <c r="X154"/>
  <c r="U155"/>
  <c r="V155"/>
  <c r="W155"/>
  <c r="X155"/>
  <c r="U156"/>
  <c r="V156"/>
  <c r="W156"/>
  <c r="X156"/>
  <c r="U157"/>
  <c r="V157"/>
  <c r="W157"/>
  <c r="X157"/>
  <c r="U159"/>
  <c r="V159"/>
  <c r="W159"/>
  <c r="X159"/>
  <c r="U160"/>
  <c r="V160"/>
  <c r="W160"/>
  <c r="X160"/>
  <c r="U161"/>
  <c r="V161"/>
  <c r="W161"/>
  <c r="X161"/>
  <c r="U162"/>
  <c r="V162"/>
  <c r="W162"/>
  <c r="X162"/>
  <c r="U163"/>
  <c r="V163"/>
  <c r="W163"/>
  <c r="X163"/>
  <c r="U164"/>
  <c r="V164"/>
  <c r="W164"/>
  <c r="X164"/>
  <c r="BF78" i="6"/>
  <c r="BG78"/>
  <c r="BM78"/>
  <c r="BF23"/>
  <c r="BH23"/>
  <c r="BJ78"/>
  <c r="BJ6"/>
  <c r="BM119"/>
  <c r="BL6"/>
  <c r="BJ28"/>
  <c r="BJ119"/>
  <c r="BL140"/>
  <c r="BI125"/>
  <c r="BH84"/>
  <c r="BF119"/>
  <c r="BF125"/>
  <c r="BF6"/>
  <c r="BG6"/>
  <c r="BG113"/>
  <c r="BH119"/>
  <c r="BG140"/>
  <c r="BM6"/>
  <c r="BM140"/>
  <c r="BJ18"/>
  <c r="BH6"/>
  <c r="BI23"/>
  <c r="BH78"/>
  <c r="BH95"/>
  <c r="BI131"/>
  <c r="BM55"/>
  <c r="BM131"/>
  <c r="BI18"/>
  <c r="BJ23"/>
  <c r="BG55"/>
  <c r="AS100"/>
  <c r="BE100"/>
  <c r="BG131"/>
  <c r="BI6"/>
  <c r="BI78"/>
  <c r="BI95"/>
  <c r="BL131"/>
  <c r="BH18"/>
  <c r="BH44"/>
  <c r="BL18"/>
  <c r="BL44"/>
  <c r="BG95"/>
  <c r="AS34"/>
  <c r="BE34"/>
  <c r="BL55"/>
  <c r="BL84"/>
  <c r="AR6"/>
  <c r="BD6"/>
  <c r="BF44"/>
  <c r="AQ78"/>
  <c r="BC78"/>
  <c r="AR23"/>
  <c r="BD23"/>
  <c r="AR28"/>
  <c r="BD28"/>
  <c r="BH74"/>
  <c r="AS95"/>
  <c r="BE95"/>
  <c r="BH66"/>
  <c r="BG74"/>
  <c r="AQ108"/>
  <c r="BC108"/>
  <c r="BL34"/>
  <c r="BG44"/>
  <c r="BI55"/>
  <c r="AS55"/>
  <c r="BE55"/>
  <c r="BG108"/>
  <c r="BL119"/>
  <c r="BM44"/>
  <c r="BF55"/>
  <c r="AS108"/>
  <c r="BE108"/>
  <c r="AQ131"/>
  <c r="BC131"/>
  <c r="AP34"/>
  <c r="BB34"/>
  <c r="BG158"/>
  <c r="AS6"/>
  <c r="BE6"/>
  <c r="AP6"/>
  <c r="BB6"/>
  <c r="BJ44"/>
  <c r="AR44"/>
  <c r="BD44"/>
  <c r="BH55"/>
  <c r="BJ66"/>
  <c r="BI119"/>
  <c r="AS119"/>
  <c r="BE119"/>
  <c r="AP125"/>
  <c r="BB125"/>
  <c r="BH136"/>
  <c r="AS136"/>
  <c r="BE136"/>
  <c r="BI74"/>
  <c r="BJ74"/>
  <c r="BI44"/>
  <c r="BL50"/>
  <c r="BJ55"/>
  <c r="AS61"/>
  <c r="BE61"/>
  <c r="BF74"/>
  <c r="BG90"/>
  <c r="BG119"/>
  <c r="BH152"/>
  <c r="AS158"/>
  <c r="BE158"/>
  <c r="BH158"/>
  <c r="BF158"/>
  <c r="AR152"/>
  <c r="BD152"/>
  <c r="AS146"/>
  <c r="BE146"/>
  <c r="AR146"/>
  <c r="BD146"/>
  <c r="BI146"/>
  <c r="BI136"/>
  <c r="AP131"/>
  <c r="BB131"/>
  <c r="AR131"/>
  <c r="BD131"/>
  <c r="AQ125"/>
  <c r="BC125"/>
  <c r="AR119"/>
  <c r="BD119"/>
  <c r="AR113"/>
  <c r="BD113"/>
  <c r="BM113"/>
  <c r="AS113"/>
  <c r="BE113"/>
  <c r="AR102"/>
  <c r="BD102"/>
  <c r="BF100"/>
  <c r="BH100"/>
  <c r="BJ100"/>
  <c r="AR95"/>
  <c r="BD95"/>
  <c r="AP90"/>
  <c r="BB90"/>
  <c r="BI84"/>
  <c r="BF84"/>
  <c r="BM84"/>
  <c r="BG84"/>
  <c r="BJ84"/>
  <c r="AP84"/>
  <c r="BB84"/>
  <c r="AR84"/>
  <c r="BD84"/>
  <c r="BH71"/>
  <c r="BL71"/>
  <c r="AQ71"/>
  <c r="BC71"/>
  <c r="BI71"/>
  <c r="BG71"/>
  <c r="BM71"/>
  <c r="AP71"/>
  <c r="BB71"/>
  <c r="BI66"/>
  <c r="AQ66"/>
  <c r="BC66"/>
  <c r="AR66"/>
  <c r="BD66"/>
  <c r="BG66"/>
  <c r="BJ61"/>
  <c r="AQ55"/>
  <c r="BC55"/>
  <c r="BJ50"/>
  <c r="BF50"/>
  <c r="BH50"/>
  <c r="BI50"/>
  <c r="AS50"/>
  <c r="BE50"/>
  <c r="BG50"/>
  <c r="BM40"/>
  <c r="BJ40"/>
  <c r="BL40"/>
  <c r="BI34"/>
  <c r="BF34"/>
  <c r="BG34"/>
  <c r="BG28"/>
  <c r="BM28"/>
  <c r="BI28"/>
  <c r="BF28"/>
  <c r="BH28"/>
  <c r="AQ18"/>
  <c r="BC18"/>
  <c r="BG18"/>
  <c r="AQ6"/>
  <c r="BC6"/>
  <c r="BI108"/>
  <c r="BH146"/>
  <c r="AP23"/>
  <c r="BB23"/>
  <c r="BL61"/>
  <c r="AQ61"/>
  <c r="BC61"/>
  <c r="BI90"/>
  <c r="BF146"/>
  <c r="BM12"/>
  <c r="BG12"/>
  <c r="BH12"/>
  <c r="AR40"/>
  <c r="BD40"/>
  <c r="AS71"/>
  <c r="BE71"/>
  <c r="BH90"/>
  <c r="AQ140"/>
  <c r="BC140"/>
  <c r="BJ152"/>
  <c r="BF12"/>
  <c r="BI12"/>
  <c r="BL12"/>
  <c r="AR18"/>
  <c r="BD18"/>
  <c r="AP44"/>
  <c r="BB44"/>
  <c r="BF113"/>
  <c r="BJ113"/>
  <c r="BJ146"/>
  <c r="AQ152"/>
  <c r="BC152"/>
  <c r="AS12"/>
  <c r="BE12"/>
  <c r="BH34"/>
  <c r="BG40"/>
  <c r="AQ40"/>
  <c r="BC40"/>
  <c r="BM61"/>
  <c r="BF66"/>
  <c r="BM108"/>
  <c r="BL113"/>
  <c r="AQ113"/>
  <c r="BC113"/>
  <c r="BI140"/>
  <c r="BL146"/>
  <c r="AQ146"/>
  <c r="BC146"/>
  <c r="AS152"/>
  <c r="BE152"/>
  <c r="BI158"/>
  <c r="AQ28"/>
  <c r="BC28"/>
  <c r="AQ44"/>
  <c r="BC44"/>
  <c r="BI61"/>
  <c r="BG61"/>
  <c r="AS140"/>
  <c r="BE140"/>
  <c r="BM158"/>
  <c r="BJ12"/>
  <c r="AS28"/>
  <c r="BE28"/>
  <c r="AP28"/>
  <c r="BB28"/>
  <c r="BI40"/>
  <c r="AS40"/>
  <c r="BE40"/>
  <c r="BF61"/>
  <c r="AS84"/>
  <c r="BE84"/>
  <c r="AR100"/>
  <c r="BD100"/>
  <c r="BH125"/>
  <c r="BJ140"/>
  <c r="BI152"/>
  <c r="AQ12"/>
  <c r="BC12"/>
  <c r="BF18"/>
  <c r="AP18"/>
  <c r="BB18"/>
  <c r="AP40"/>
  <c r="BB40"/>
  <c r="AQ74"/>
  <c r="BC74"/>
  <c r="BL90"/>
  <c r="AQ90"/>
  <c r="BC90"/>
  <c r="AS102"/>
  <c r="BE102"/>
  <c r="BM146"/>
  <c r="BM90"/>
  <c r="AS90"/>
  <c r="BE90"/>
  <c r="AQ100"/>
  <c r="BC100"/>
  <c r="BI100"/>
  <c r="BM125"/>
  <c r="BG146"/>
  <c r="BF152"/>
  <c r="BJ158"/>
  <c r="AP74"/>
  <c r="BB74"/>
  <c r="BJ90"/>
  <c r="BJ108"/>
  <c r="AR108"/>
  <c r="BD108"/>
  <c r="BJ125"/>
  <c r="BH140"/>
  <c r="BL158"/>
  <c r="AQ158"/>
  <c r="BC158"/>
  <c r="BJ71"/>
  <c r="AR74"/>
  <c r="BD74"/>
  <c r="BF90"/>
  <c r="AR55"/>
  <c r="BD55"/>
  <c r="BH61"/>
  <c r="AR78"/>
  <c r="BD78"/>
  <c r="BH113"/>
  <c r="BI113"/>
  <c r="BG125"/>
  <c r="BL23"/>
  <c r="AR50"/>
  <c r="BD50"/>
  <c r="AP55"/>
  <c r="BB55"/>
  <c r="AR90"/>
  <c r="BD90"/>
  <c r="AP108"/>
  <c r="BB108"/>
  <c r="AS23"/>
  <c r="BE23"/>
  <c r="BM23"/>
  <c r="AQ50"/>
  <c r="BC50"/>
  <c r="AS78"/>
  <c r="BE78"/>
  <c r="AP78"/>
  <c r="BB78"/>
  <c r="AQ102"/>
  <c r="BC102"/>
  <c r="BM18"/>
  <c r="AR34"/>
  <c r="BD34"/>
  <c r="BJ102"/>
  <c r="BH102"/>
  <c r="AP12"/>
  <c r="BB12"/>
  <c r="AS44"/>
  <c r="BE44"/>
  <c r="AP66"/>
  <c r="BB66"/>
  <c r="AR12"/>
  <c r="BD12"/>
  <c r="AS18"/>
  <c r="BE18"/>
  <c r="AQ23"/>
  <c r="BC23"/>
  <c r="AQ34"/>
  <c r="BC34"/>
  <c r="BH40"/>
  <c r="AP61"/>
  <c r="BB61"/>
  <c r="AR71"/>
  <c r="BD71"/>
  <c r="AS125"/>
  <c r="BE125"/>
  <c r="AS131"/>
  <c r="BE131"/>
  <c r="BG152"/>
  <c r="BM152"/>
  <c r="BL152"/>
  <c r="AR61"/>
  <c r="BD61"/>
  <c r="BL66"/>
  <c r="BL74"/>
  <c r="BG102"/>
  <c r="BI102"/>
  <c r="BG23"/>
  <c r="BM66"/>
  <c r="BM74"/>
  <c r="BM102"/>
  <c r="AP152"/>
  <c r="BB152"/>
  <c r="AS66"/>
  <c r="BE66"/>
  <c r="BF71"/>
  <c r="AS74"/>
  <c r="BE74"/>
  <c r="BL100"/>
  <c r="AQ119"/>
  <c r="BC119"/>
  <c r="BG136"/>
  <c r="BF95"/>
  <c r="BM100"/>
  <c r="AP113"/>
  <c r="BB113"/>
  <c r="AP119"/>
  <c r="BB119"/>
  <c r="BL136"/>
  <c r="AQ136"/>
  <c r="BC136"/>
  <c r="AQ84"/>
  <c r="BC84"/>
  <c r="AP95"/>
  <c r="BB95"/>
  <c r="BF108"/>
  <c r="AR125"/>
  <c r="BD125"/>
  <c r="AR158"/>
  <c r="BD158"/>
  <c r="AP50"/>
  <c r="BB50"/>
  <c r="AQ95"/>
  <c r="BC95"/>
  <c r="BG100"/>
  <c r="AP100"/>
  <c r="BB100"/>
  <c r="BF102"/>
  <c r="BH108"/>
  <c r="AP102"/>
  <c r="BB102"/>
  <c r="BJ131"/>
  <c r="BJ136"/>
  <c r="AR136"/>
  <c r="BD136"/>
  <c r="BM136"/>
  <c r="AR140"/>
  <c r="BD140"/>
  <c r="AP146"/>
  <c r="BB146"/>
  <c r="AP136"/>
  <c r="BB136"/>
  <c r="BF140"/>
  <c r="AP140"/>
  <c r="BB140"/>
  <c r="AP158"/>
  <c r="BB158"/>
  <c r="BF136"/>
  <c r="Q7" i="4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3"/>
  <c r="R13"/>
  <c r="S13"/>
  <c r="T13"/>
  <c r="Q14"/>
  <c r="R14"/>
  <c r="S14"/>
  <c r="T14"/>
  <c r="Q15"/>
  <c r="R15"/>
  <c r="S15"/>
  <c r="T15"/>
  <c r="Q16"/>
  <c r="R16"/>
  <c r="S16"/>
  <c r="T16"/>
  <c r="Q17"/>
  <c r="R17"/>
  <c r="S17"/>
  <c r="T17"/>
  <c r="Q19"/>
  <c r="R19"/>
  <c r="S19"/>
  <c r="T19"/>
  <c r="Q20"/>
  <c r="R20"/>
  <c r="S20"/>
  <c r="T20"/>
  <c r="Q21"/>
  <c r="R21"/>
  <c r="S21"/>
  <c r="T21"/>
  <c r="Q22"/>
  <c r="R22"/>
  <c r="S22"/>
  <c r="T22"/>
  <c r="Q24"/>
  <c r="R24"/>
  <c r="S24"/>
  <c r="T24"/>
  <c r="Q25"/>
  <c r="R25"/>
  <c r="S25"/>
  <c r="T25"/>
  <c r="Q26"/>
  <c r="R26"/>
  <c r="S26"/>
  <c r="T26"/>
  <c r="Q27"/>
  <c r="R27"/>
  <c r="S27"/>
  <c r="T27"/>
  <c r="Q29"/>
  <c r="R29"/>
  <c r="S29"/>
  <c r="T29"/>
  <c r="Q30"/>
  <c r="R30"/>
  <c r="S30"/>
  <c r="T30"/>
  <c r="Q31"/>
  <c r="R31"/>
  <c r="S31"/>
  <c r="T31"/>
  <c r="Q32"/>
  <c r="R32"/>
  <c r="S32"/>
  <c r="T32"/>
  <c r="Q33"/>
  <c r="R33"/>
  <c r="S33"/>
  <c r="T33"/>
  <c r="Q35"/>
  <c r="R35"/>
  <c r="S35"/>
  <c r="T35"/>
  <c r="Q36"/>
  <c r="R36"/>
  <c r="S36"/>
  <c r="T36"/>
  <c r="Q37"/>
  <c r="R37"/>
  <c r="S37"/>
  <c r="T37"/>
  <c r="Q38"/>
  <c r="R38"/>
  <c r="S38"/>
  <c r="T38"/>
  <c r="Q39"/>
  <c r="R39"/>
  <c r="S39"/>
  <c r="T39"/>
  <c r="Q41"/>
  <c r="R41"/>
  <c r="S41"/>
  <c r="T41"/>
  <c r="Q42"/>
  <c r="R42"/>
  <c r="S42"/>
  <c r="T42"/>
  <c r="Q43"/>
  <c r="R43"/>
  <c r="S43"/>
  <c r="T43"/>
  <c r="Q45"/>
  <c r="R45"/>
  <c r="S45"/>
  <c r="T45"/>
  <c r="Q46"/>
  <c r="R46"/>
  <c r="S46"/>
  <c r="T46"/>
  <c r="Q47"/>
  <c r="R47"/>
  <c r="S47"/>
  <c r="T47"/>
  <c r="Q48"/>
  <c r="R48"/>
  <c r="S48"/>
  <c r="T48"/>
  <c r="Q49"/>
  <c r="R49"/>
  <c r="S49"/>
  <c r="T49"/>
  <c r="Q51"/>
  <c r="R51"/>
  <c r="S51"/>
  <c r="T51"/>
  <c r="Q52"/>
  <c r="R52"/>
  <c r="S52"/>
  <c r="T52"/>
  <c r="Q53"/>
  <c r="R53"/>
  <c r="S53"/>
  <c r="T53"/>
  <c r="Q54"/>
  <c r="R54"/>
  <c r="S54"/>
  <c r="T54"/>
  <c r="Q56"/>
  <c r="R56"/>
  <c r="S56"/>
  <c r="T56"/>
  <c r="Q57"/>
  <c r="R57"/>
  <c r="S57"/>
  <c r="T57"/>
  <c r="Q58"/>
  <c r="R58"/>
  <c r="S58"/>
  <c r="T58"/>
  <c r="Q59"/>
  <c r="R59"/>
  <c r="S59"/>
  <c r="T59"/>
  <c r="Q60"/>
  <c r="R60"/>
  <c r="S60"/>
  <c r="T60"/>
  <c r="Q62"/>
  <c r="R62"/>
  <c r="S62"/>
  <c r="T62"/>
  <c r="Q63"/>
  <c r="R63"/>
  <c r="S63"/>
  <c r="T63"/>
  <c r="Q64"/>
  <c r="R64"/>
  <c r="S64"/>
  <c r="T64"/>
  <c r="Q65"/>
  <c r="R65"/>
  <c r="S65"/>
  <c r="T65"/>
  <c r="Q67"/>
  <c r="R67"/>
  <c r="S67"/>
  <c r="T67"/>
  <c r="Q68"/>
  <c r="R68"/>
  <c r="S68"/>
  <c r="T68"/>
  <c r="Q69"/>
  <c r="R69"/>
  <c r="S69"/>
  <c r="T69"/>
  <c r="Q70"/>
  <c r="R70"/>
  <c r="S70"/>
  <c r="T70"/>
  <c r="Q72"/>
  <c r="R72"/>
  <c r="S72"/>
  <c r="T72"/>
  <c r="Q73"/>
  <c r="R73"/>
  <c r="S73"/>
  <c r="T73"/>
  <c r="Q75"/>
  <c r="R75"/>
  <c r="S75"/>
  <c r="T75"/>
  <c r="Q76"/>
  <c r="R76"/>
  <c r="S76"/>
  <c r="T76"/>
  <c r="Q77"/>
  <c r="R77"/>
  <c r="S77"/>
  <c r="T77"/>
  <c r="Q79"/>
  <c r="R79"/>
  <c r="S79"/>
  <c r="T79"/>
  <c r="Q80"/>
  <c r="R80"/>
  <c r="S80"/>
  <c r="T80"/>
  <c r="Q81"/>
  <c r="R81"/>
  <c r="S81"/>
  <c r="T81"/>
  <c r="Q82"/>
  <c r="R82"/>
  <c r="S82"/>
  <c r="T82"/>
  <c r="Q83"/>
  <c r="R83"/>
  <c r="S83"/>
  <c r="T83"/>
  <c r="Q85"/>
  <c r="R85"/>
  <c r="S85"/>
  <c r="T85"/>
  <c r="Q86"/>
  <c r="R86"/>
  <c r="S86"/>
  <c r="T86"/>
  <c r="Q87"/>
  <c r="R87"/>
  <c r="S87"/>
  <c r="T87"/>
  <c r="Q88"/>
  <c r="R88"/>
  <c r="S88"/>
  <c r="T88"/>
  <c r="Q89"/>
  <c r="R89"/>
  <c r="S89"/>
  <c r="T89"/>
  <c r="Q91"/>
  <c r="R91"/>
  <c r="S91"/>
  <c r="T91"/>
  <c r="Q92"/>
  <c r="R92"/>
  <c r="S92"/>
  <c r="T92"/>
  <c r="Q93"/>
  <c r="R93"/>
  <c r="S93"/>
  <c r="T93"/>
  <c r="Q94"/>
  <c r="R94"/>
  <c r="S94"/>
  <c r="T94"/>
  <c r="Q96"/>
  <c r="R96"/>
  <c r="S96"/>
  <c r="T96"/>
  <c r="Q97"/>
  <c r="R97"/>
  <c r="S97"/>
  <c r="T97"/>
  <c r="Q98"/>
  <c r="R98"/>
  <c r="S98"/>
  <c r="T98"/>
  <c r="Q99"/>
  <c r="R99"/>
  <c r="S99"/>
  <c r="T99"/>
  <c r="Q101"/>
  <c r="R101"/>
  <c r="S101"/>
  <c r="T101"/>
  <c r="Q103"/>
  <c r="R103"/>
  <c r="S103"/>
  <c r="T103"/>
  <c r="Q104"/>
  <c r="R104"/>
  <c r="S104"/>
  <c r="T104"/>
  <c r="Q105"/>
  <c r="R105"/>
  <c r="S105"/>
  <c r="T105"/>
  <c r="Q106"/>
  <c r="R106"/>
  <c r="S106"/>
  <c r="T106"/>
  <c r="Q107"/>
  <c r="R107"/>
  <c r="S107"/>
  <c r="T107"/>
  <c r="Q109"/>
  <c r="R109"/>
  <c r="S109"/>
  <c r="T109"/>
  <c r="Q110"/>
  <c r="R110"/>
  <c r="S110"/>
  <c r="T110"/>
  <c r="Q111"/>
  <c r="R111"/>
  <c r="S111"/>
  <c r="T111"/>
  <c r="Q112"/>
  <c r="R112"/>
  <c r="S112"/>
  <c r="T112"/>
  <c r="Q114"/>
  <c r="R114"/>
  <c r="S114"/>
  <c r="T114"/>
  <c r="Q115"/>
  <c r="R115"/>
  <c r="S115"/>
  <c r="T115"/>
  <c r="Q116"/>
  <c r="R116"/>
  <c r="S116"/>
  <c r="T116"/>
  <c r="Q117"/>
  <c r="R117"/>
  <c r="S117"/>
  <c r="T117"/>
  <c r="Q118"/>
  <c r="R118"/>
  <c r="S118"/>
  <c r="T118"/>
  <c r="Q120"/>
  <c r="R120"/>
  <c r="S120"/>
  <c r="T120"/>
  <c r="Q121"/>
  <c r="R121"/>
  <c r="S121"/>
  <c r="T121"/>
  <c r="Q122"/>
  <c r="R122"/>
  <c r="S122"/>
  <c r="T122"/>
  <c r="Q123"/>
  <c r="R123"/>
  <c r="S123"/>
  <c r="T123"/>
  <c r="Q124"/>
  <c r="R124"/>
  <c r="S124"/>
  <c r="T124"/>
  <c r="Q126"/>
  <c r="R126"/>
  <c r="S126"/>
  <c r="T126"/>
  <c r="Q127"/>
  <c r="R127"/>
  <c r="S127"/>
  <c r="T127"/>
  <c r="Q128"/>
  <c r="R128"/>
  <c r="S128"/>
  <c r="T128"/>
  <c r="Q129"/>
  <c r="R129"/>
  <c r="S129"/>
  <c r="T129"/>
  <c r="Q130"/>
  <c r="R130"/>
  <c r="S130"/>
  <c r="T130"/>
  <c r="Q132"/>
  <c r="R132"/>
  <c r="S132"/>
  <c r="T132"/>
  <c r="Q133"/>
  <c r="R133"/>
  <c r="S133"/>
  <c r="T133"/>
  <c r="Q134"/>
  <c r="R134"/>
  <c r="S134"/>
  <c r="T134"/>
  <c r="Q135"/>
  <c r="R135"/>
  <c r="S135"/>
  <c r="T135"/>
  <c r="Q137"/>
  <c r="R137"/>
  <c r="S137"/>
  <c r="T137"/>
  <c r="Q138"/>
  <c r="R138"/>
  <c r="S138"/>
  <c r="T138"/>
  <c r="Q139"/>
  <c r="R139"/>
  <c r="S139"/>
  <c r="T139"/>
  <c r="Q141"/>
  <c r="R141"/>
  <c r="S141"/>
  <c r="T141"/>
  <c r="Q142"/>
  <c r="R142"/>
  <c r="S142"/>
  <c r="T142"/>
  <c r="Q143"/>
  <c r="R143"/>
  <c r="S143"/>
  <c r="T143"/>
  <c r="Q144"/>
  <c r="R144"/>
  <c r="S144"/>
  <c r="T144"/>
  <c r="Q145"/>
  <c r="R145"/>
  <c r="S145"/>
  <c r="T145"/>
  <c r="Q147"/>
  <c r="R147"/>
  <c r="S147"/>
  <c r="T147"/>
  <c r="Q148"/>
  <c r="R148"/>
  <c r="S148"/>
  <c r="T148"/>
  <c r="Q149"/>
  <c r="R149"/>
  <c r="S149"/>
  <c r="T149"/>
  <c r="Q150"/>
  <c r="R150"/>
  <c r="S150"/>
  <c r="T150"/>
  <c r="Q151"/>
  <c r="R151"/>
  <c r="S151"/>
  <c r="T151"/>
  <c r="Q153"/>
  <c r="R153"/>
  <c r="S153"/>
  <c r="T153"/>
  <c r="Q154"/>
  <c r="R154"/>
  <c r="S154"/>
  <c r="T154"/>
  <c r="Q155"/>
  <c r="R155"/>
  <c r="S155"/>
  <c r="T155"/>
  <c r="Q156"/>
  <c r="R156"/>
  <c r="S156"/>
  <c r="T156"/>
  <c r="Q157"/>
  <c r="R157"/>
  <c r="S157"/>
  <c r="T157"/>
  <c r="Q159"/>
  <c r="R159"/>
  <c r="S159"/>
  <c r="T159"/>
  <c r="Q160"/>
  <c r="R160"/>
  <c r="S160"/>
  <c r="T160"/>
  <c r="Q161"/>
  <c r="R161"/>
  <c r="S161"/>
  <c r="T161"/>
  <c r="Q162"/>
  <c r="R162"/>
  <c r="S162"/>
  <c r="T162"/>
  <c r="Q163"/>
  <c r="R163"/>
  <c r="S163"/>
  <c r="T163"/>
  <c r="Q164"/>
  <c r="R164"/>
  <c r="S164"/>
  <c r="T164"/>
  <c r="L158"/>
  <c r="K158"/>
  <c r="J158"/>
  <c r="I158"/>
  <c r="H158"/>
  <c r="L152"/>
  <c r="K152"/>
  <c r="J152"/>
  <c r="I152"/>
  <c r="H152"/>
  <c r="L146"/>
  <c r="K146"/>
  <c r="J146"/>
  <c r="I146"/>
  <c r="H146"/>
  <c r="L140"/>
  <c r="K140"/>
  <c r="J140"/>
  <c r="I140"/>
  <c r="H140"/>
  <c r="L136"/>
  <c r="K136"/>
  <c r="J136"/>
  <c r="I136"/>
  <c r="H136"/>
  <c r="L131"/>
  <c r="K131"/>
  <c r="J131"/>
  <c r="I131"/>
  <c r="H131"/>
  <c r="L125"/>
  <c r="K125"/>
  <c r="J125"/>
  <c r="I125"/>
  <c r="H125"/>
  <c r="L119"/>
  <c r="K119"/>
  <c r="J119"/>
  <c r="I119"/>
  <c r="H119"/>
  <c r="L113"/>
  <c r="K113"/>
  <c r="J113"/>
  <c r="I113"/>
  <c r="H113"/>
  <c r="L108"/>
  <c r="K108"/>
  <c r="J108"/>
  <c r="I108"/>
  <c r="H108"/>
  <c r="L102"/>
  <c r="K102"/>
  <c r="J102"/>
  <c r="I102"/>
  <c r="H102"/>
  <c r="L100"/>
  <c r="K100"/>
  <c r="J100"/>
  <c r="I100"/>
  <c r="H100"/>
  <c r="L95"/>
  <c r="K95"/>
  <c r="J95"/>
  <c r="I95"/>
  <c r="H95"/>
  <c r="L90"/>
  <c r="K90"/>
  <c r="J90"/>
  <c r="I90"/>
  <c r="H90"/>
  <c r="L84"/>
  <c r="K84"/>
  <c r="J84"/>
  <c r="I84"/>
  <c r="H84"/>
  <c r="L78"/>
  <c r="K78"/>
  <c r="J78"/>
  <c r="I78"/>
  <c r="H78"/>
  <c r="L74"/>
  <c r="K74"/>
  <c r="J74"/>
  <c r="I74"/>
  <c r="H74"/>
  <c r="L71"/>
  <c r="K71"/>
  <c r="J71"/>
  <c r="I71"/>
  <c r="H71"/>
  <c r="L66"/>
  <c r="K66"/>
  <c r="J66"/>
  <c r="I66"/>
  <c r="H66"/>
  <c r="L61"/>
  <c r="K61"/>
  <c r="J61"/>
  <c r="I61"/>
  <c r="H61"/>
  <c r="L55"/>
  <c r="K55"/>
  <c r="J55"/>
  <c r="I55"/>
  <c r="H55"/>
  <c r="L50"/>
  <c r="K50"/>
  <c r="J50"/>
  <c r="I50"/>
  <c r="H50"/>
  <c r="L44"/>
  <c r="K44"/>
  <c r="J44"/>
  <c r="I44"/>
  <c r="H44"/>
  <c r="L40"/>
  <c r="K40"/>
  <c r="J40"/>
  <c r="I40"/>
  <c r="H40"/>
  <c r="L34"/>
  <c r="K34"/>
  <c r="J34"/>
  <c r="I34"/>
  <c r="H34"/>
  <c r="H28"/>
  <c r="I28"/>
  <c r="J28"/>
  <c r="K28"/>
  <c r="L28"/>
  <c r="H23"/>
  <c r="I23"/>
  <c r="J23"/>
  <c r="K23"/>
  <c r="L23"/>
  <c r="H18"/>
  <c r="I18"/>
  <c r="J18"/>
  <c r="K18"/>
  <c r="L18"/>
  <c r="H12"/>
  <c r="I12"/>
  <c r="J12"/>
  <c r="K12"/>
  <c r="L12"/>
  <c r="H6"/>
  <c r="I6"/>
  <c r="J6"/>
  <c r="K6"/>
  <c r="L6"/>
  <c r="M7"/>
  <c r="M8"/>
  <c r="M9"/>
  <c r="M10"/>
  <c r="M11"/>
  <c r="M13"/>
  <c r="M14"/>
  <c r="M15"/>
  <c r="M16"/>
  <c r="M17"/>
  <c r="M19"/>
  <c r="M20"/>
  <c r="M21"/>
  <c r="M22"/>
  <c r="M24"/>
  <c r="M25"/>
  <c r="M26"/>
  <c r="M27"/>
  <c r="M29"/>
  <c r="M30"/>
  <c r="M31"/>
  <c r="M32"/>
  <c r="M33"/>
  <c r="M35"/>
  <c r="M36"/>
  <c r="M37"/>
  <c r="M38"/>
  <c r="M39"/>
  <c r="M41"/>
  <c r="M42"/>
  <c r="M43"/>
  <c r="M45"/>
  <c r="M46"/>
  <c r="M47"/>
  <c r="M48"/>
  <c r="M49"/>
  <c r="M51"/>
  <c r="M52"/>
  <c r="M53"/>
  <c r="M54"/>
  <c r="M56"/>
  <c r="M57"/>
  <c r="M58"/>
  <c r="M59"/>
  <c r="M60"/>
  <c r="M62"/>
  <c r="M63"/>
  <c r="M64"/>
  <c r="M65"/>
  <c r="M67"/>
  <c r="M68"/>
  <c r="M69"/>
  <c r="M70"/>
  <c r="M72"/>
  <c r="M73"/>
  <c r="M75"/>
  <c r="M76"/>
  <c r="M77"/>
  <c r="M79"/>
  <c r="M80"/>
  <c r="M81"/>
  <c r="M82"/>
  <c r="M83"/>
  <c r="M85"/>
  <c r="M86"/>
  <c r="M87"/>
  <c r="M88"/>
  <c r="M89"/>
  <c r="M91"/>
  <c r="M92"/>
  <c r="M93"/>
  <c r="M94"/>
  <c r="M96"/>
  <c r="M97"/>
  <c r="M98"/>
  <c r="M99"/>
  <c r="M101"/>
  <c r="M103"/>
  <c r="M104"/>
  <c r="M105"/>
  <c r="M106"/>
  <c r="M107"/>
  <c r="M109"/>
  <c r="M110"/>
  <c r="M111"/>
  <c r="M112"/>
  <c r="M114"/>
  <c r="M115"/>
  <c r="M116"/>
  <c r="M117"/>
  <c r="M118"/>
  <c r="M120"/>
  <c r="M121"/>
  <c r="M122"/>
  <c r="M123"/>
  <c r="M124"/>
  <c r="M126"/>
  <c r="M127"/>
  <c r="M128"/>
  <c r="M129"/>
  <c r="M130"/>
  <c r="M132"/>
  <c r="M133"/>
  <c r="M134"/>
  <c r="M135"/>
  <c r="M137"/>
  <c r="M138"/>
  <c r="M139"/>
  <c r="M141"/>
  <c r="M142"/>
  <c r="M143"/>
  <c r="M144"/>
  <c r="M145"/>
  <c r="M147"/>
  <c r="M148"/>
  <c r="M149"/>
  <c r="M150"/>
  <c r="M151"/>
  <c r="M153"/>
  <c r="M154"/>
  <c r="M155"/>
  <c r="M156"/>
  <c r="M157"/>
  <c r="M159"/>
  <c r="M160"/>
  <c r="M161"/>
  <c r="M162"/>
  <c r="M163"/>
  <c r="M164"/>
  <c r="BA17" i="2"/>
  <c r="BM17"/>
  <c r="AY129"/>
  <c r="BK129"/>
  <c r="AU139"/>
  <c r="BG139"/>
  <c r="AW162"/>
  <c r="BI162"/>
  <c r="AP7"/>
  <c r="BB7"/>
  <c r="AQ7"/>
  <c r="BC7"/>
  <c r="AR7"/>
  <c r="BD7"/>
  <c r="AS7"/>
  <c r="BE7"/>
  <c r="AT7"/>
  <c r="BF7"/>
  <c r="AU7"/>
  <c r="BG7"/>
  <c r="AV7"/>
  <c r="BH7"/>
  <c r="AW7"/>
  <c r="BI7"/>
  <c r="AX7"/>
  <c r="BJ7"/>
  <c r="AY7"/>
  <c r="BK7"/>
  <c r="AZ7"/>
  <c r="BL7"/>
  <c r="BA7"/>
  <c r="BM7"/>
  <c r="AP8"/>
  <c r="BB8"/>
  <c r="AQ8"/>
  <c r="BC8"/>
  <c r="AR8"/>
  <c r="BD8"/>
  <c r="AS8"/>
  <c r="BE8"/>
  <c r="AT8"/>
  <c r="BF8"/>
  <c r="AU8"/>
  <c r="BG8"/>
  <c r="AV8"/>
  <c r="BH8"/>
  <c r="AW8"/>
  <c r="BI8"/>
  <c r="AX8"/>
  <c r="BJ8"/>
  <c r="AY8"/>
  <c r="BK8"/>
  <c r="AZ8"/>
  <c r="BL8"/>
  <c r="BA8"/>
  <c r="BM8"/>
  <c r="AP9"/>
  <c r="BB9"/>
  <c r="AQ9"/>
  <c r="BC9"/>
  <c r="AR9"/>
  <c r="BD9"/>
  <c r="AS9"/>
  <c r="BE9"/>
  <c r="AT9"/>
  <c r="BF9"/>
  <c r="AU9"/>
  <c r="BG9"/>
  <c r="AV9"/>
  <c r="BH9"/>
  <c r="AW9"/>
  <c r="BI9"/>
  <c r="AX9"/>
  <c r="BJ9"/>
  <c r="AY9"/>
  <c r="BK9"/>
  <c r="AZ9"/>
  <c r="BL9"/>
  <c r="BA9"/>
  <c r="BM9"/>
  <c r="AP10"/>
  <c r="BB10"/>
  <c r="AQ10"/>
  <c r="BC10"/>
  <c r="AR10"/>
  <c r="BD10"/>
  <c r="AS10"/>
  <c r="BE10"/>
  <c r="AT10"/>
  <c r="BF10"/>
  <c r="AU10"/>
  <c r="BG10"/>
  <c r="AV10"/>
  <c r="BH10"/>
  <c r="AW10"/>
  <c r="BI10"/>
  <c r="AX10"/>
  <c r="BJ10"/>
  <c r="AY10"/>
  <c r="BK10"/>
  <c r="AZ10"/>
  <c r="BL10"/>
  <c r="BA10"/>
  <c r="BM10"/>
  <c r="AP11"/>
  <c r="BB11"/>
  <c r="AQ11"/>
  <c r="BC11"/>
  <c r="AR11"/>
  <c r="BD11"/>
  <c r="AS11"/>
  <c r="BE11"/>
  <c r="AT11"/>
  <c r="BF11"/>
  <c r="AU11"/>
  <c r="BG11"/>
  <c r="AV11"/>
  <c r="BH11"/>
  <c r="AW11"/>
  <c r="BI11"/>
  <c r="AX11"/>
  <c r="BJ11"/>
  <c r="AY11"/>
  <c r="BK11"/>
  <c r="AZ11"/>
  <c r="BL11"/>
  <c r="BA11"/>
  <c r="BM11"/>
  <c r="AP13"/>
  <c r="BB13"/>
  <c r="AQ13"/>
  <c r="BC13"/>
  <c r="AR13"/>
  <c r="BD13"/>
  <c r="AS13"/>
  <c r="BE13"/>
  <c r="AT13"/>
  <c r="BF13"/>
  <c r="AU13"/>
  <c r="BG13"/>
  <c r="AV13"/>
  <c r="BH13"/>
  <c r="AW13"/>
  <c r="BI13"/>
  <c r="AX13"/>
  <c r="BJ13"/>
  <c r="AY13"/>
  <c r="BK13"/>
  <c r="AZ13"/>
  <c r="BL13"/>
  <c r="BA13"/>
  <c r="BM13"/>
  <c r="AP14"/>
  <c r="BB14"/>
  <c r="AQ14"/>
  <c r="BC14"/>
  <c r="AR14"/>
  <c r="BD14"/>
  <c r="AS14"/>
  <c r="BE14"/>
  <c r="AT14"/>
  <c r="BF14"/>
  <c r="AU14"/>
  <c r="BG14"/>
  <c r="AV14"/>
  <c r="BH14"/>
  <c r="AW14"/>
  <c r="BI14"/>
  <c r="AX14"/>
  <c r="BJ14"/>
  <c r="AY14"/>
  <c r="BK14"/>
  <c r="AZ14"/>
  <c r="BL14"/>
  <c r="BA14"/>
  <c r="BM14"/>
  <c r="AP15"/>
  <c r="BB15"/>
  <c r="AQ15"/>
  <c r="BC15"/>
  <c r="AR15"/>
  <c r="BD15"/>
  <c r="AS15"/>
  <c r="BE15"/>
  <c r="AT15"/>
  <c r="BF15"/>
  <c r="AU15"/>
  <c r="BG15"/>
  <c r="AV15"/>
  <c r="BH15"/>
  <c r="AW15"/>
  <c r="BI15"/>
  <c r="AX15"/>
  <c r="BJ15"/>
  <c r="AY15"/>
  <c r="BK15"/>
  <c r="AZ15"/>
  <c r="BL15"/>
  <c r="BA15"/>
  <c r="BM15"/>
  <c r="AP16"/>
  <c r="BB16"/>
  <c r="AQ16"/>
  <c r="BC16"/>
  <c r="AR16"/>
  <c r="BD16"/>
  <c r="AS16"/>
  <c r="BE16"/>
  <c r="AT16"/>
  <c r="BF16"/>
  <c r="AU16"/>
  <c r="BG16"/>
  <c r="AV16"/>
  <c r="BH16"/>
  <c r="AW16"/>
  <c r="BI16"/>
  <c r="AX16"/>
  <c r="BJ16"/>
  <c r="AY16"/>
  <c r="BK16"/>
  <c r="AZ16"/>
  <c r="BL16"/>
  <c r="BA16"/>
  <c r="BM16"/>
  <c r="AP17"/>
  <c r="BB17"/>
  <c r="AQ17"/>
  <c r="BC17"/>
  <c r="AR17"/>
  <c r="BD17"/>
  <c r="AS17"/>
  <c r="BE17"/>
  <c r="AT17"/>
  <c r="BF17"/>
  <c r="AU17"/>
  <c r="BG17"/>
  <c r="AV17"/>
  <c r="BH17"/>
  <c r="AW17"/>
  <c r="BI17"/>
  <c r="AX17"/>
  <c r="BJ17"/>
  <c r="AY17"/>
  <c r="BK17"/>
  <c r="AZ17"/>
  <c r="BL17"/>
  <c r="AP19"/>
  <c r="BB19"/>
  <c r="AQ19"/>
  <c r="BC19"/>
  <c r="AR19"/>
  <c r="BD19"/>
  <c r="AS19"/>
  <c r="BE19"/>
  <c r="AT19"/>
  <c r="BF19"/>
  <c r="AU19"/>
  <c r="BG19"/>
  <c r="AV19"/>
  <c r="BH19"/>
  <c r="AW19"/>
  <c r="BI19"/>
  <c r="AX19"/>
  <c r="BJ19"/>
  <c r="AY19"/>
  <c r="BK19"/>
  <c r="AZ19"/>
  <c r="BL19"/>
  <c r="BA19"/>
  <c r="BM19"/>
  <c r="AP20"/>
  <c r="BB20"/>
  <c r="AQ20"/>
  <c r="BC20"/>
  <c r="AR20"/>
  <c r="BD20"/>
  <c r="AS20"/>
  <c r="BE20"/>
  <c r="AT20"/>
  <c r="BF20"/>
  <c r="AU20"/>
  <c r="BG20"/>
  <c r="AV20"/>
  <c r="BH20"/>
  <c r="AW20"/>
  <c r="BI20"/>
  <c r="AX20"/>
  <c r="BJ20"/>
  <c r="AY20"/>
  <c r="BK20"/>
  <c r="AZ20"/>
  <c r="BL20"/>
  <c r="BA20"/>
  <c r="BM20"/>
  <c r="AP21"/>
  <c r="BB21"/>
  <c r="AQ21"/>
  <c r="BC21"/>
  <c r="AR21"/>
  <c r="BD21"/>
  <c r="AS21"/>
  <c r="BE21"/>
  <c r="AT21"/>
  <c r="BF21"/>
  <c r="AU21"/>
  <c r="BG21"/>
  <c r="AV21"/>
  <c r="BH21"/>
  <c r="AW21"/>
  <c r="BI21"/>
  <c r="AX21"/>
  <c r="BJ21"/>
  <c r="AY21"/>
  <c r="BK21"/>
  <c r="AZ21"/>
  <c r="BL21"/>
  <c r="BA21"/>
  <c r="BM21"/>
  <c r="AP22"/>
  <c r="BB22"/>
  <c r="AQ22"/>
  <c r="BC22"/>
  <c r="AR22"/>
  <c r="BD22"/>
  <c r="AS22"/>
  <c r="BE22"/>
  <c r="AT22"/>
  <c r="BF22"/>
  <c r="AU22"/>
  <c r="BG22"/>
  <c r="AV22"/>
  <c r="BH22"/>
  <c r="AW22"/>
  <c r="BI22"/>
  <c r="AX22"/>
  <c r="BJ22"/>
  <c r="AY22"/>
  <c r="BK22"/>
  <c r="AZ22"/>
  <c r="BL22"/>
  <c r="BA22"/>
  <c r="BM22"/>
  <c r="AP24"/>
  <c r="BB24"/>
  <c r="AQ24"/>
  <c r="BC24"/>
  <c r="AR24"/>
  <c r="BD24"/>
  <c r="AS24"/>
  <c r="BE24"/>
  <c r="AT24"/>
  <c r="BF24"/>
  <c r="AU24"/>
  <c r="BG24"/>
  <c r="AV24"/>
  <c r="BH24"/>
  <c r="AW24"/>
  <c r="BI24"/>
  <c r="AX24"/>
  <c r="BJ24"/>
  <c r="AY24"/>
  <c r="BK24"/>
  <c r="AZ24"/>
  <c r="BL24"/>
  <c r="BA24"/>
  <c r="BM24"/>
  <c r="AP25"/>
  <c r="BB25"/>
  <c r="AQ25"/>
  <c r="BC25"/>
  <c r="AR25"/>
  <c r="BD25"/>
  <c r="AS25"/>
  <c r="BE25"/>
  <c r="AT25"/>
  <c r="BF25"/>
  <c r="AU25"/>
  <c r="BG25"/>
  <c r="AV25"/>
  <c r="BH25"/>
  <c r="AW25"/>
  <c r="BI25"/>
  <c r="AX25"/>
  <c r="BJ25"/>
  <c r="AY25"/>
  <c r="BK25"/>
  <c r="AZ25"/>
  <c r="BL25"/>
  <c r="BA25"/>
  <c r="BM25"/>
  <c r="AP26"/>
  <c r="BB26"/>
  <c r="AQ26"/>
  <c r="BC26"/>
  <c r="AR26"/>
  <c r="BD26"/>
  <c r="AS26"/>
  <c r="BE26"/>
  <c r="AT26"/>
  <c r="BF26"/>
  <c r="AU26"/>
  <c r="BG26"/>
  <c r="AV26"/>
  <c r="BH26"/>
  <c r="AW26"/>
  <c r="BI26"/>
  <c r="AX26"/>
  <c r="BJ26"/>
  <c r="AY26"/>
  <c r="BK26"/>
  <c r="AZ26"/>
  <c r="BL26"/>
  <c r="BA26"/>
  <c r="BM26"/>
  <c r="AP27"/>
  <c r="BB27"/>
  <c r="AQ27"/>
  <c r="BC27"/>
  <c r="AR27"/>
  <c r="BD27"/>
  <c r="AS27"/>
  <c r="BE27"/>
  <c r="AT27"/>
  <c r="BF27"/>
  <c r="AU27"/>
  <c r="BG27"/>
  <c r="AV27"/>
  <c r="BH27"/>
  <c r="AW27"/>
  <c r="BI27"/>
  <c r="AX27"/>
  <c r="BJ27"/>
  <c r="AY27"/>
  <c r="BK27"/>
  <c r="AZ27"/>
  <c r="BL27"/>
  <c r="BA27"/>
  <c r="BM27"/>
  <c r="AP29"/>
  <c r="BB29"/>
  <c r="AQ29"/>
  <c r="BC29"/>
  <c r="AR29"/>
  <c r="BD29"/>
  <c r="AS29"/>
  <c r="BE29"/>
  <c r="AT29"/>
  <c r="BF29"/>
  <c r="AU29"/>
  <c r="BG29"/>
  <c r="AV29"/>
  <c r="BH29"/>
  <c r="AW29"/>
  <c r="BI29"/>
  <c r="AX29"/>
  <c r="BJ29"/>
  <c r="AY29"/>
  <c r="BK29"/>
  <c r="AZ29"/>
  <c r="BL29"/>
  <c r="BA29"/>
  <c r="BM29"/>
  <c r="AP30"/>
  <c r="BB30"/>
  <c r="AQ30"/>
  <c r="BC30"/>
  <c r="AR30"/>
  <c r="BD30"/>
  <c r="AS30"/>
  <c r="BE30"/>
  <c r="AT30"/>
  <c r="BF30"/>
  <c r="AU30"/>
  <c r="BG30"/>
  <c r="AV30"/>
  <c r="BH30"/>
  <c r="AW30"/>
  <c r="BI30"/>
  <c r="AX30"/>
  <c r="BJ30"/>
  <c r="AY30"/>
  <c r="BK30"/>
  <c r="AZ30"/>
  <c r="BL30"/>
  <c r="BA30"/>
  <c r="BM30"/>
  <c r="AP31"/>
  <c r="BB31"/>
  <c r="AQ31"/>
  <c r="BC31"/>
  <c r="AR31"/>
  <c r="BD31"/>
  <c r="AS31"/>
  <c r="BE31"/>
  <c r="AT31"/>
  <c r="BF31"/>
  <c r="AU31"/>
  <c r="BG31"/>
  <c r="AV31"/>
  <c r="BH31"/>
  <c r="AW31"/>
  <c r="BI31"/>
  <c r="AX31"/>
  <c r="BJ31"/>
  <c r="AY31"/>
  <c r="BK31"/>
  <c r="AZ31"/>
  <c r="BL31"/>
  <c r="BA31"/>
  <c r="BM31"/>
  <c r="AP32"/>
  <c r="BB32"/>
  <c r="AQ32"/>
  <c r="BC32"/>
  <c r="AR32"/>
  <c r="BD32"/>
  <c r="AS32"/>
  <c r="BE32"/>
  <c r="AT32"/>
  <c r="BF32"/>
  <c r="AU32"/>
  <c r="BG32"/>
  <c r="AV32"/>
  <c r="BH32"/>
  <c r="AW32"/>
  <c r="BI32"/>
  <c r="AX32"/>
  <c r="BJ32"/>
  <c r="AY32"/>
  <c r="BK32"/>
  <c r="AZ32"/>
  <c r="BL32"/>
  <c r="BA32"/>
  <c r="BM32"/>
  <c r="AP33"/>
  <c r="BB33"/>
  <c r="AQ33"/>
  <c r="BC33"/>
  <c r="AR33"/>
  <c r="BD33"/>
  <c r="AS33"/>
  <c r="BE33"/>
  <c r="AT33"/>
  <c r="BF33"/>
  <c r="AU33"/>
  <c r="BG33"/>
  <c r="AV33"/>
  <c r="BH33"/>
  <c r="AW33"/>
  <c r="BI33"/>
  <c r="AX33"/>
  <c r="BJ33"/>
  <c r="AY33"/>
  <c r="BK33"/>
  <c r="AZ33"/>
  <c r="BL33"/>
  <c r="BA33"/>
  <c r="BM33"/>
  <c r="AP35"/>
  <c r="BB35"/>
  <c r="AQ35"/>
  <c r="BC35"/>
  <c r="AR35"/>
  <c r="BD35"/>
  <c r="AS35"/>
  <c r="BE35"/>
  <c r="AT35"/>
  <c r="BF35"/>
  <c r="AU35"/>
  <c r="BG35"/>
  <c r="AV35"/>
  <c r="BH35"/>
  <c r="AW35"/>
  <c r="BI35"/>
  <c r="AX35"/>
  <c r="BJ35"/>
  <c r="AY35"/>
  <c r="BK35"/>
  <c r="AZ35"/>
  <c r="BL35"/>
  <c r="BA35"/>
  <c r="BM35"/>
  <c r="AP36"/>
  <c r="BB36"/>
  <c r="AQ36"/>
  <c r="BC36"/>
  <c r="AR36"/>
  <c r="BD36"/>
  <c r="AS36"/>
  <c r="BE36"/>
  <c r="AT36"/>
  <c r="BF36"/>
  <c r="AU36"/>
  <c r="BG36"/>
  <c r="AV36"/>
  <c r="BH36"/>
  <c r="AW36"/>
  <c r="BI36"/>
  <c r="AX36"/>
  <c r="BJ36"/>
  <c r="AY36"/>
  <c r="BK36"/>
  <c r="AZ36"/>
  <c r="BL36"/>
  <c r="BA36"/>
  <c r="BM36"/>
  <c r="AP37"/>
  <c r="BB37"/>
  <c r="AQ37"/>
  <c r="BC37"/>
  <c r="AR37"/>
  <c r="BD37"/>
  <c r="AS37"/>
  <c r="BE37"/>
  <c r="AT37"/>
  <c r="BF37"/>
  <c r="AU37"/>
  <c r="BG37"/>
  <c r="AV37"/>
  <c r="BH37"/>
  <c r="AW37"/>
  <c r="BI37"/>
  <c r="AX37"/>
  <c r="BJ37"/>
  <c r="AY37"/>
  <c r="BK37"/>
  <c r="AZ37"/>
  <c r="BL37"/>
  <c r="BA37"/>
  <c r="BM37"/>
  <c r="AP38"/>
  <c r="BB38"/>
  <c r="AQ38"/>
  <c r="BC38"/>
  <c r="AR38"/>
  <c r="BD38"/>
  <c r="AS38"/>
  <c r="BE38"/>
  <c r="AT38"/>
  <c r="BF38"/>
  <c r="AU38"/>
  <c r="BG38"/>
  <c r="AV38"/>
  <c r="BH38"/>
  <c r="AW38"/>
  <c r="BI38"/>
  <c r="AX38"/>
  <c r="BJ38"/>
  <c r="AY38"/>
  <c r="BK38"/>
  <c r="AZ38"/>
  <c r="BL38"/>
  <c r="BA38"/>
  <c r="BM38"/>
  <c r="AP39"/>
  <c r="BB39"/>
  <c r="AQ39"/>
  <c r="BC39"/>
  <c r="AR39"/>
  <c r="BD39"/>
  <c r="AS39"/>
  <c r="BE39"/>
  <c r="AT39"/>
  <c r="BF39"/>
  <c r="AU39"/>
  <c r="BG39"/>
  <c r="AV39"/>
  <c r="BH39"/>
  <c r="AW39"/>
  <c r="BI39"/>
  <c r="AX39"/>
  <c r="BJ39"/>
  <c r="AY39"/>
  <c r="BK39"/>
  <c r="AZ39"/>
  <c r="BL39"/>
  <c r="BA39"/>
  <c r="BM39"/>
  <c r="AP41"/>
  <c r="BB41"/>
  <c r="AQ41"/>
  <c r="BC41"/>
  <c r="AR41"/>
  <c r="BD41"/>
  <c r="AS41"/>
  <c r="BE41"/>
  <c r="AT41"/>
  <c r="BF41"/>
  <c r="AU41"/>
  <c r="BG41"/>
  <c r="AV41"/>
  <c r="BH41"/>
  <c r="AW41"/>
  <c r="BI41"/>
  <c r="AX41"/>
  <c r="BJ41"/>
  <c r="AY41"/>
  <c r="BK41"/>
  <c r="AZ41"/>
  <c r="BL41"/>
  <c r="BA41"/>
  <c r="BM41"/>
  <c r="AP42"/>
  <c r="BB42"/>
  <c r="AQ42"/>
  <c r="BC42"/>
  <c r="AR42"/>
  <c r="BD42"/>
  <c r="AS42"/>
  <c r="BE42"/>
  <c r="AT42"/>
  <c r="BF42"/>
  <c r="AU42"/>
  <c r="BG42"/>
  <c r="AV42"/>
  <c r="BH42"/>
  <c r="AW42"/>
  <c r="BI42"/>
  <c r="AX42"/>
  <c r="BJ42"/>
  <c r="AY42"/>
  <c r="BK42"/>
  <c r="AZ42"/>
  <c r="BL42"/>
  <c r="BA42"/>
  <c r="BM42"/>
  <c r="AP43"/>
  <c r="BB43"/>
  <c r="AQ43"/>
  <c r="BC43"/>
  <c r="AR43"/>
  <c r="BD43"/>
  <c r="AS43"/>
  <c r="BE43"/>
  <c r="AT43"/>
  <c r="BF43"/>
  <c r="AU43"/>
  <c r="BG43"/>
  <c r="AV43"/>
  <c r="BH43"/>
  <c r="AW43"/>
  <c r="BI43"/>
  <c r="AX43"/>
  <c r="BJ43"/>
  <c r="AY43"/>
  <c r="BK43"/>
  <c r="AZ43"/>
  <c r="BL43"/>
  <c r="BA43"/>
  <c r="BM43"/>
  <c r="AP45"/>
  <c r="BB45"/>
  <c r="AQ45"/>
  <c r="BC45"/>
  <c r="AR45"/>
  <c r="BD45"/>
  <c r="AS45"/>
  <c r="BE45"/>
  <c r="AT45"/>
  <c r="BF45"/>
  <c r="AU45"/>
  <c r="BG45"/>
  <c r="AV45"/>
  <c r="BH45"/>
  <c r="AW45"/>
  <c r="BI45"/>
  <c r="AX45"/>
  <c r="BJ45"/>
  <c r="AY45"/>
  <c r="BK45"/>
  <c r="AZ45"/>
  <c r="BL45"/>
  <c r="BA45"/>
  <c r="BM45"/>
  <c r="AP46"/>
  <c r="BB46"/>
  <c r="AQ46"/>
  <c r="BC46"/>
  <c r="AR46"/>
  <c r="BD46"/>
  <c r="AS46"/>
  <c r="BE46"/>
  <c r="AT46"/>
  <c r="BF46"/>
  <c r="AU46"/>
  <c r="BG46"/>
  <c r="AV46"/>
  <c r="BH46"/>
  <c r="AW46"/>
  <c r="BI46"/>
  <c r="AX46"/>
  <c r="BJ46"/>
  <c r="AY46"/>
  <c r="BK46"/>
  <c r="AZ46"/>
  <c r="BL46"/>
  <c r="BA46"/>
  <c r="BM46"/>
  <c r="AP47"/>
  <c r="BB47"/>
  <c r="AQ47"/>
  <c r="BC47"/>
  <c r="AR47"/>
  <c r="BD47"/>
  <c r="AS47"/>
  <c r="BE47"/>
  <c r="AT47"/>
  <c r="BF47"/>
  <c r="AU47"/>
  <c r="BG47"/>
  <c r="AV47"/>
  <c r="BH47"/>
  <c r="AW47"/>
  <c r="BI47"/>
  <c r="AX47"/>
  <c r="BJ47"/>
  <c r="AY47"/>
  <c r="BK47"/>
  <c r="AZ47"/>
  <c r="BL47"/>
  <c r="BA47"/>
  <c r="BM47"/>
  <c r="AP48"/>
  <c r="BB48"/>
  <c r="AQ48"/>
  <c r="BC48"/>
  <c r="AR48"/>
  <c r="BD48"/>
  <c r="AS48"/>
  <c r="BE48"/>
  <c r="AT48"/>
  <c r="BF48"/>
  <c r="AU48"/>
  <c r="BG48"/>
  <c r="AV48"/>
  <c r="BH48"/>
  <c r="AW48"/>
  <c r="BI48"/>
  <c r="AX48"/>
  <c r="BJ48"/>
  <c r="AY48"/>
  <c r="BK48"/>
  <c r="AZ48"/>
  <c r="BL48"/>
  <c r="BA48"/>
  <c r="BM48"/>
  <c r="AP49"/>
  <c r="BB49"/>
  <c r="AQ49"/>
  <c r="BC49"/>
  <c r="AR49"/>
  <c r="BD49"/>
  <c r="AS49"/>
  <c r="BE49"/>
  <c r="AT49"/>
  <c r="BF49"/>
  <c r="AU49"/>
  <c r="BG49"/>
  <c r="AV49"/>
  <c r="BH49"/>
  <c r="AW49"/>
  <c r="BI49"/>
  <c r="AX49"/>
  <c r="BJ49"/>
  <c r="AY49"/>
  <c r="BK49"/>
  <c r="AZ49"/>
  <c r="BL49"/>
  <c r="BA49"/>
  <c r="BM49"/>
  <c r="AP51"/>
  <c r="BB51"/>
  <c r="AQ51"/>
  <c r="BC51"/>
  <c r="AR51"/>
  <c r="BD51"/>
  <c r="AS51"/>
  <c r="BE51"/>
  <c r="AT51"/>
  <c r="BF51"/>
  <c r="AU51"/>
  <c r="BG51"/>
  <c r="AV51"/>
  <c r="BH51"/>
  <c r="AW51"/>
  <c r="BI51"/>
  <c r="AX51"/>
  <c r="BJ51"/>
  <c r="AY51"/>
  <c r="BK51"/>
  <c r="AZ51"/>
  <c r="BL51"/>
  <c r="BA51"/>
  <c r="BM51"/>
  <c r="AP52"/>
  <c r="BB52"/>
  <c r="AQ52"/>
  <c r="BC52"/>
  <c r="AR52"/>
  <c r="BD52"/>
  <c r="AS52"/>
  <c r="BE52"/>
  <c r="AT52"/>
  <c r="BF52"/>
  <c r="AU52"/>
  <c r="BG52"/>
  <c r="AV52"/>
  <c r="BH52"/>
  <c r="AW52"/>
  <c r="BI52"/>
  <c r="AX52"/>
  <c r="BJ52"/>
  <c r="AY52"/>
  <c r="BK52"/>
  <c r="AZ52"/>
  <c r="BL52"/>
  <c r="BA52"/>
  <c r="BM52"/>
  <c r="AP53"/>
  <c r="BB53"/>
  <c r="AQ53"/>
  <c r="BC53"/>
  <c r="AR53"/>
  <c r="BD53"/>
  <c r="AS53"/>
  <c r="BE53"/>
  <c r="AT53"/>
  <c r="BF53"/>
  <c r="AU53"/>
  <c r="BG53"/>
  <c r="AV53"/>
  <c r="BH53"/>
  <c r="AW53"/>
  <c r="BI53"/>
  <c r="AX53"/>
  <c r="BJ53"/>
  <c r="AY53"/>
  <c r="BK53"/>
  <c r="AZ53"/>
  <c r="BL53"/>
  <c r="BA53"/>
  <c r="BM53"/>
  <c r="AP54"/>
  <c r="BB54"/>
  <c r="AQ54"/>
  <c r="BC54"/>
  <c r="AR54"/>
  <c r="BD54"/>
  <c r="AS54"/>
  <c r="BE54"/>
  <c r="AT54"/>
  <c r="BF54"/>
  <c r="AU54"/>
  <c r="BG54"/>
  <c r="AV54"/>
  <c r="BH54"/>
  <c r="AW54"/>
  <c r="BI54"/>
  <c r="AX54"/>
  <c r="BJ54"/>
  <c r="AY54"/>
  <c r="BK54"/>
  <c r="AZ54"/>
  <c r="BL54"/>
  <c r="BA54"/>
  <c r="BM54"/>
  <c r="AP56"/>
  <c r="BB56"/>
  <c r="AQ56"/>
  <c r="BC56"/>
  <c r="AR56"/>
  <c r="BD56"/>
  <c r="AS56"/>
  <c r="BE56"/>
  <c r="AT56"/>
  <c r="BF56"/>
  <c r="AU56"/>
  <c r="BG56"/>
  <c r="AV56"/>
  <c r="BH56"/>
  <c r="AW56"/>
  <c r="BI56"/>
  <c r="AX56"/>
  <c r="BJ56"/>
  <c r="AY56"/>
  <c r="BK56"/>
  <c r="AZ56"/>
  <c r="BL56"/>
  <c r="BA56"/>
  <c r="BM56"/>
  <c r="AP57"/>
  <c r="BB57"/>
  <c r="AQ57"/>
  <c r="BC57"/>
  <c r="AR57"/>
  <c r="BD57"/>
  <c r="AS57"/>
  <c r="BE57"/>
  <c r="AT57"/>
  <c r="BF57"/>
  <c r="AU57"/>
  <c r="BG57"/>
  <c r="AV57"/>
  <c r="BH57"/>
  <c r="AW57"/>
  <c r="BI57"/>
  <c r="AX57"/>
  <c r="BJ57"/>
  <c r="AY57"/>
  <c r="BK57"/>
  <c r="AZ57"/>
  <c r="BL57"/>
  <c r="BA57"/>
  <c r="BM57"/>
  <c r="AP58"/>
  <c r="BB58"/>
  <c r="AQ58"/>
  <c r="BC58"/>
  <c r="AR58"/>
  <c r="BD58"/>
  <c r="AS58"/>
  <c r="BE58"/>
  <c r="AT58"/>
  <c r="BF58"/>
  <c r="AU58"/>
  <c r="BG58"/>
  <c r="AV58"/>
  <c r="BH58"/>
  <c r="AW58"/>
  <c r="BI58"/>
  <c r="AX58"/>
  <c r="BJ58"/>
  <c r="AY58"/>
  <c r="BK58"/>
  <c r="AZ58"/>
  <c r="BL58"/>
  <c r="BA58"/>
  <c r="BM58"/>
  <c r="AP59"/>
  <c r="BB59"/>
  <c r="AQ59"/>
  <c r="BC59"/>
  <c r="AR59"/>
  <c r="BD59"/>
  <c r="AS59"/>
  <c r="BE59"/>
  <c r="AT59"/>
  <c r="BF59"/>
  <c r="AU59"/>
  <c r="BG59"/>
  <c r="AV59"/>
  <c r="BH59"/>
  <c r="AW59"/>
  <c r="BI59"/>
  <c r="AX59"/>
  <c r="BJ59"/>
  <c r="AY59"/>
  <c r="BK59"/>
  <c r="AZ59"/>
  <c r="BL59"/>
  <c r="BA59"/>
  <c r="BM59"/>
  <c r="AP60"/>
  <c r="BB60"/>
  <c r="AQ60"/>
  <c r="BC60"/>
  <c r="AR60"/>
  <c r="BD60"/>
  <c r="AS60"/>
  <c r="BE60"/>
  <c r="AT60"/>
  <c r="BF60"/>
  <c r="AU60"/>
  <c r="BG60"/>
  <c r="AV60"/>
  <c r="BH60"/>
  <c r="AW60"/>
  <c r="BI60"/>
  <c r="AX60"/>
  <c r="BJ60"/>
  <c r="AY60"/>
  <c r="BK60"/>
  <c r="AZ60"/>
  <c r="BL60"/>
  <c r="BA60"/>
  <c r="BM60"/>
  <c r="AP62"/>
  <c r="BB62"/>
  <c r="AQ62"/>
  <c r="BC62"/>
  <c r="AR62"/>
  <c r="BD62"/>
  <c r="AS62"/>
  <c r="BE62"/>
  <c r="AT62"/>
  <c r="BF62"/>
  <c r="AU62"/>
  <c r="BG62"/>
  <c r="AV62"/>
  <c r="BH62"/>
  <c r="AW62"/>
  <c r="BI62"/>
  <c r="AX62"/>
  <c r="BJ62"/>
  <c r="AY62"/>
  <c r="BK62"/>
  <c r="AZ62"/>
  <c r="BL62"/>
  <c r="BA62"/>
  <c r="BM62"/>
  <c r="AP63"/>
  <c r="BB63"/>
  <c r="AQ63"/>
  <c r="BC63"/>
  <c r="AR63"/>
  <c r="BD63"/>
  <c r="AS63"/>
  <c r="BE63"/>
  <c r="AT63"/>
  <c r="BF63"/>
  <c r="AU63"/>
  <c r="BG63"/>
  <c r="AV63"/>
  <c r="BH63"/>
  <c r="AW63"/>
  <c r="BI63"/>
  <c r="AX63"/>
  <c r="BJ63"/>
  <c r="AY63"/>
  <c r="BK63"/>
  <c r="AZ63"/>
  <c r="BL63"/>
  <c r="BA63"/>
  <c r="BM63"/>
  <c r="AP64"/>
  <c r="BB64"/>
  <c r="AQ64"/>
  <c r="BC64"/>
  <c r="AR64"/>
  <c r="BD64"/>
  <c r="AS64"/>
  <c r="BE64"/>
  <c r="AT64"/>
  <c r="BF64"/>
  <c r="AU64"/>
  <c r="BG64"/>
  <c r="AV64"/>
  <c r="BH64"/>
  <c r="AW64"/>
  <c r="BI64"/>
  <c r="AX64"/>
  <c r="BJ64"/>
  <c r="AY64"/>
  <c r="BK64"/>
  <c r="AZ64"/>
  <c r="BL64"/>
  <c r="BA64"/>
  <c r="BM64"/>
  <c r="AP65"/>
  <c r="BB65"/>
  <c r="AQ65"/>
  <c r="BC65"/>
  <c r="AR65"/>
  <c r="BD65"/>
  <c r="AS65"/>
  <c r="BE65"/>
  <c r="AT65"/>
  <c r="BF65"/>
  <c r="AU65"/>
  <c r="BG65"/>
  <c r="AV65"/>
  <c r="BH65"/>
  <c r="AW65"/>
  <c r="BI65"/>
  <c r="AX65"/>
  <c r="BJ65"/>
  <c r="AY65"/>
  <c r="BK65"/>
  <c r="AZ65"/>
  <c r="BL65"/>
  <c r="BA65"/>
  <c r="BM65"/>
  <c r="AP67"/>
  <c r="BB67"/>
  <c r="AQ67"/>
  <c r="BC67"/>
  <c r="AR67"/>
  <c r="BD67"/>
  <c r="AS67"/>
  <c r="BE67"/>
  <c r="AT67"/>
  <c r="BF67"/>
  <c r="AU67"/>
  <c r="BG67"/>
  <c r="AV67"/>
  <c r="BH67"/>
  <c r="AW67"/>
  <c r="BI67"/>
  <c r="AX67"/>
  <c r="BJ67"/>
  <c r="AY67"/>
  <c r="BK67"/>
  <c r="AZ67"/>
  <c r="BL67"/>
  <c r="BA67"/>
  <c r="BM67"/>
  <c r="AP68"/>
  <c r="BB68"/>
  <c r="AQ68"/>
  <c r="BC68"/>
  <c r="AR68"/>
  <c r="BD68"/>
  <c r="AS68"/>
  <c r="BE68"/>
  <c r="AT68"/>
  <c r="BF68"/>
  <c r="AU68"/>
  <c r="BG68"/>
  <c r="AV68"/>
  <c r="BH68"/>
  <c r="AW68"/>
  <c r="BI68"/>
  <c r="AX68"/>
  <c r="BJ68"/>
  <c r="AY68"/>
  <c r="BK68"/>
  <c r="AZ68"/>
  <c r="BL68"/>
  <c r="BA68"/>
  <c r="BM68"/>
  <c r="AP69"/>
  <c r="BB69"/>
  <c r="AQ69"/>
  <c r="BC69"/>
  <c r="AR69"/>
  <c r="BD69"/>
  <c r="AS69"/>
  <c r="BE69"/>
  <c r="AT69"/>
  <c r="BF69"/>
  <c r="AU69"/>
  <c r="BG69"/>
  <c r="AV69"/>
  <c r="BH69"/>
  <c r="AW69"/>
  <c r="BI69"/>
  <c r="AX69"/>
  <c r="BJ69"/>
  <c r="AY69"/>
  <c r="BK69"/>
  <c r="AZ69"/>
  <c r="BL69"/>
  <c r="BA69"/>
  <c r="BM69"/>
  <c r="AP70"/>
  <c r="BB70"/>
  <c r="AQ70"/>
  <c r="BC70"/>
  <c r="AR70"/>
  <c r="BD70"/>
  <c r="AS70"/>
  <c r="BE70"/>
  <c r="AT70"/>
  <c r="BF70"/>
  <c r="AU70"/>
  <c r="BG70"/>
  <c r="AV70"/>
  <c r="BH70"/>
  <c r="AW70"/>
  <c r="BI70"/>
  <c r="AX70"/>
  <c r="BJ70"/>
  <c r="AY70"/>
  <c r="BK70"/>
  <c r="AZ70"/>
  <c r="BL70"/>
  <c r="BA70"/>
  <c r="BM70"/>
  <c r="AP72"/>
  <c r="BB72"/>
  <c r="AQ72"/>
  <c r="BC72"/>
  <c r="AR72"/>
  <c r="BD72"/>
  <c r="AS72"/>
  <c r="BE72"/>
  <c r="AT72"/>
  <c r="BF72"/>
  <c r="AU72"/>
  <c r="BG72"/>
  <c r="AV72"/>
  <c r="BH72"/>
  <c r="AW72"/>
  <c r="BI72"/>
  <c r="AX72"/>
  <c r="BJ72"/>
  <c r="AY72"/>
  <c r="BK72"/>
  <c r="AZ72"/>
  <c r="BL72"/>
  <c r="BA72"/>
  <c r="BM72"/>
  <c r="AP73"/>
  <c r="BB73"/>
  <c r="AQ73"/>
  <c r="BC73"/>
  <c r="AR73"/>
  <c r="BD73"/>
  <c r="AS73"/>
  <c r="BE73"/>
  <c r="AT73"/>
  <c r="BF73"/>
  <c r="AU73"/>
  <c r="BG73"/>
  <c r="AV73"/>
  <c r="BH73"/>
  <c r="AW73"/>
  <c r="BI73"/>
  <c r="AX73"/>
  <c r="BJ73"/>
  <c r="AY73"/>
  <c r="BK73"/>
  <c r="AZ73"/>
  <c r="BL73"/>
  <c r="BA73"/>
  <c r="BM73"/>
  <c r="AP75"/>
  <c r="BB75"/>
  <c r="AQ75"/>
  <c r="BC75"/>
  <c r="AR75"/>
  <c r="BD75"/>
  <c r="AS75"/>
  <c r="BE75"/>
  <c r="AT75"/>
  <c r="BF75"/>
  <c r="AU75"/>
  <c r="BG75"/>
  <c r="AV75"/>
  <c r="BH75"/>
  <c r="AW75"/>
  <c r="BI75"/>
  <c r="AX75"/>
  <c r="BJ75"/>
  <c r="AY75"/>
  <c r="BK75"/>
  <c r="AZ75"/>
  <c r="BL75"/>
  <c r="BA75"/>
  <c r="BM75"/>
  <c r="AP76"/>
  <c r="BB76"/>
  <c r="AQ76"/>
  <c r="BC76"/>
  <c r="AR76"/>
  <c r="BD76"/>
  <c r="AS76"/>
  <c r="BE76"/>
  <c r="AT76"/>
  <c r="BF76"/>
  <c r="AU76"/>
  <c r="BG76"/>
  <c r="AV76"/>
  <c r="BH76"/>
  <c r="AW76"/>
  <c r="BI76"/>
  <c r="AX76"/>
  <c r="BJ76"/>
  <c r="AY76"/>
  <c r="BK76"/>
  <c r="AZ76"/>
  <c r="BL76"/>
  <c r="BA76"/>
  <c r="BM76"/>
  <c r="AP77"/>
  <c r="BB77"/>
  <c r="AQ77"/>
  <c r="BC77"/>
  <c r="AR77"/>
  <c r="BD77"/>
  <c r="AS77"/>
  <c r="BE77"/>
  <c r="AT77"/>
  <c r="BF77"/>
  <c r="AU77"/>
  <c r="BG77"/>
  <c r="AV77"/>
  <c r="BH77"/>
  <c r="AW77"/>
  <c r="BI77"/>
  <c r="AX77"/>
  <c r="BJ77"/>
  <c r="AY77"/>
  <c r="BK77"/>
  <c r="AZ77"/>
  <c r="BL77"/>
  <c r="BA77"/>
  <c r="BM77"/>
  <c r="U78"/>
  <c r="AU78"/>
  <c r="AP79"/>
  <c r="BB79"/>
  <c r="AQ79"/>
  <c r="BC79"/>
  <c r="AR79"/>
  <c r="BD79"/>
  <c r="AS79"/>
  <c r="BE79"/>
  <c r="AT79"/>
  <c r="BF79"/>
  <c r="AU79"/>
  <c r="BG79"/>
  <c r="AV79"/>
  <c r="BH79"/>
  <c r="AW79"/>
  <c r="BI79"/>
  <c r="AX79"/>
  <c r="BJ79"/>
  <c r="AY79"/>
  <c r="BK79"/>
  <c r="AZ79"/>
  <c r="BL79"/>
  <c r="BA79"/>
  <c r="BM79"/>
  <c r="AP80"/>
  <c r="BB80"/>
  <c r="AQ80"/>
  <c r="BC80"/>
  <c r="AR80"/>
  <c r="BD80"/>
  <c r="AS80"/>
  <c r="BE80"/>
  <c r="AT80"/>
  <c r="BF80"/>
  <c r="AU80"/>
  <c r="BG80"/>
  <c r="AV80"/>
  <c r="BH80"/>
  <c r="AW80"/>
  <c r="BI80"/>
  <c r="AX80"/>
  <c r="BJ80"/>
  <c r="AY80"/>
  <c r="BK80"/>
  <c r="AZ80"/>
  <c r="BL80"/>
  <c r="BA80"/>
  <c r="BM80"/>
  <c r="AP81"/>
  <c r="BB81"/>
  <c r="AQ81"/>
  <c r="BC81"/>
  <c r="AR81"/>
  <c r="BD81"/>
  <c r="AS81"/>
  <c r="BE81"/>
  <c r="AT81"/>
  <c r="BF81"/>
  <c r="AU81"/>
  <c r="BG81"/>
  <c r="AV81"/>
  <c r="BH81"/>
  <c r="AW81"/>
  <c r="BI81"/>
  <c r="AX81"/>
  <c r="BJ81"/>
  <c r="AY81"/>
  <c r="BK81"/>
  <c r="AZ81"/>
  <c r="BL81"/>
  <c r="BA81"/>
  <c r="BM81"/>
  <c r="AP82"/>
  <c r="BB82"/>
  <c r="AQ82"/>
  <c r="BC82"/>
  <c r="AR82"/>
  <c r="BD82"/>
  <c r="AS82"/>
  <c r="BE82"/>
  <c r="AT82"/>
  <c r="BF82"/>
  <c r="AU82"/>
  <c r="BG82"/>
  <c r="AV82"/>
  <c r="BH82"/>
  <c r="AW82"/>
  <c r="BI82"/>
  <c r="AX82"/>
  <c r="BJ82"/>
  <c r="AY82"/>
  <c r="BK82"/>
  <c r="AZ82"/>
  <c r="BL82"/>
  <c r="BA82"/>
  <c r="BM82"/>
  <c r="AP83"/>
  <c r="BB83"/>
  <c r="AQ83"/>
  <c r="BC83"/>
  <c r="AR83"/>
  <c r="BD83"/>
  <c r="AS83"/>
  <c r="BE83"/>
  <c r="AT83"/>
  <c r="BF83"/>
  <c r="AU83"/>
  <c r="BG83"/>
  <c r="AV83"/>
  <c r="BH83"/>
  <c r="AW83"/>
  <c r="BI83"/>
  <c r="AX83"/>
  <c r="BJ83"/>
  <c r="AY83"/>
  <c r="BK83"/>
  <c r="AZ83"/>
  <c r="BL83"/>
  <c r="BA83"/>
  <c r="BM83"/>
  <c r="AP85"/>
  <c r="BB85"/>
  <c r="AQ85"/>
  <c r="BC85"/>
  <c r="AR85"/>
  <c r="BD85"/>
  <c r="AS85"/>
  <c r="BE85"/>
  <c r="AT85"/>
  <c r="BF85"/>
  <c r="AU85"/>
  <c r="BG85"/>
  <c r="AV85"/>
  <c r="BH85"/>
  <c r="AW85"/>
  <c r="BI85"/>
  <c r="AX85"/>
  <c r="BJ85"/>
  <c r="AY85"/>
  <c r="BK85"/>
  <c r="AZ85"/>
  <c r="BL85"/>
  <c r="BA85"/>
  <c r="BM85"/>
  <c r="AP86"/>
  <c r="BB86"/>
  <c r="AQ86"/>
  <c r="BC86"/>
  <c r="AR86"/>
  <c r="BD86"/>
  <c r="AS86"/>
  <c r="BE86"/>
  <c r="AT86"/>
  <c r="BF86"/>
  <c r="AU86"/>
  <c r="BG86"/>
  <c r="AV86"/>
  <c r="BH86"/>
  <c r="AW86"/>
  <c r="BI86"/>
  <c r="AX86"/>
  <c r="BJ86"/>
  <c r="AY86"/>
  <c r="BK86"/>
  <c r="AZ86"/>
  <c r="BL86"/>
  <c r="BA86"/>
  <c r="BM86"/>
  <c r="AP87"/>
  <c r="BB87"/>
  <c r="AQ87"/>
  <c r="BC87"/>
  <c r="AR87"/>
  <c r="BD87"/>
  <c r="AS87"/>
  <c r="BE87"/>
  <c r="AT87"/>
  <c r="BF87"/>
  <c r="AU87"/>
  <c r="BG87"/>
  <c r="AV87"/>
  <c r="BH87"/>
  <c r="AW87"/>
  <c r="BI87"/>
  <c r="AX87"/>
  <c r="BJ87"/>
  <c r="AY87"/>
  <c r="BK87"/>
  <c r="AZ87"/>
  <c r="BL87"/>
  <c r="BA87"/>
  <c r="BM87"/>
  <c r="AP88"/>
  <c r="BB88"/>
  <c r="AQ88"/>
  <c r="BC88"/>
  <c r="AR88"/>
  <c r="BD88"/>
  <c r="AS88"/>
  <c r="BE88"/>
  <c r="AT88"/>
  <c r="BF88"/>
  <c r="AU88"/>
  <c r="BG88"/>
  <c r="AV88"/>
  <c r="BH88"/>
  <c r="AW88"/>
  <c r="BI88"/>
  <c r="AX88"/>
  <c r="BJ88"/>
  <c r="AY88"/>
  <c r="BK88"/>
  <c r="AZ88"/>
  <c r="BL88"/>
  <c r="BA88"/>
  <c r="BM88"/>
  <c r="AP89"/>
  <c r="BB89"/>
  <c r="AQ89"/>
  <c r="BC89"/>
  <c r="AR89"/>
  <c r="BD89"/>
  <c r="AS89"/>
  <c r="BE89"/>
  <c r="AT89"/>
  <c r="BF89"/>
  <c r="AU89"/>
  <c r="BG89"/>
  <c r="AV89"/>
  <c r="BH89"/>
  <c r="AW89"/>
  <c r="BI89"/>
  <c r="AX89"/>
  <c r="BJ89"/>
  <c r="AY89"/>
  <c r="BK89"/>
  <c r="AZ89"/>
  <c r="BL89"/>
  <c r="BA89"/>
  <c r="BM89"/>
  <c r="AP91"/>
  <c r="BB91"/>
  <c r="AQ91"/>
  <c r="BC91"/>
  <c r="AR91"/>
  <c r="BD91"/>
  <c r="AS91"/>
  <c r="BE91"/>
  <c r="AT91"/>
  <c r="BF91"/>
  <c r="AU91"/>
  <c r="BG91"/>
  <c r="AV91"/>
  <c r="BH91"/>
  <c r="AW91"/>
  <c r="BI91"/>
  <c r="AX91"/>
  <c r="BJ91"/>
  <c r="AY91"/>
  <c r="BK91"/>
  <c r="AZ91"/>
  <c r="BL91"/>
  <c r="BA91"/>
  <c r="BM91"/>
  <c r="AP92"/>
  <c r="BB92"/>
  <c r="AQ92"/>
  <c r="BC92"/>
  <c r="AR92"/>
  <c r="BD92"/>
  <c r="AS92"/>
  <c r="BE92"/>
  <c r="AT92"/>
  <c r="BF92"/>
  <c r="AU92"/>
  <c r="BG92"/>
  <c r="AV92"/>
  <c r="BH92"/>
  <c r="AW92"/>
  <c r="BI92"/>
  <c r="AX92"/>
  <c r="BJ92"/>
  <c r="AY92"/>
  <c r="BK92"/>
  <c r="AZ92"/>
  <c r="BL92"/>
  <c r="BA92"/>
  <c r="BM92"/>
  <c r="AP93"/>
  <c r="BB93"/>
  <c r="AQ93"/>
  <c r="BC93"/>
  <c r="AR93"/>
  <c r="BD93"/>
  <c r="AS93"/>
  <c r="BE93"/>
  <c r="AT93"/>
  <c r="BF93"/>
  <c r="AU93"/>
  <c r="BG93"/>
  <c r="AV93"/>
  <c r="BH93"/>
  <c r="AW93"/>
  <c r="BI93"/>
  <c r="AX93"/>
  <c r="BJ93"/>
  <c r="AY93"/>
  <c r="BK93"/>
  <c r="AZ93"/>
  <c r="BL93"/>
  <c r="BA93"/>
  <c r="BM93"/>
  <c r="AP94"/>
  <c r="BB94"/>
  <c r="AQ94"/>
  <c r="BC94"/>
  <c r="AR94"/>
  <c r="BD94"/>
  <c r="AS94"/>
  <c r="BE94"/>
  <c r="AT94"/>
  <c r="BF94"/>
  <c r="AU94"/>
  <c r="BG94"/>
  <c r="AV94"/>
  <c r="BH94"/>
  <c r="AW94"/>
  <c r="BI94"/>
  <c r="AX94"/>
  <c r="BJ94"/>
  <c r="AY94"/>
  <c r="BK94"/>
  <c r="AZ94"/>
  <c r="BL94"/>
  <c r="BA94"/>
  <c r="BM94"/>
  <c r="AP96"/>
  <c r="BB96"/>
  <c r="AQ96"/>
  <c r="BC96"/>
  <c r="AR96"/>
  <c r="BD96"/>
  <c r="AS96"/>
  <c r="BE96"/>
  <c r="AT96"/>
  <c r="BF96"/>
  <c r="AU96"/>
  <c r="BG96"/>
  <c r="AV96"/>
  <c r="BH96"/>
  <c r="AW96"/>
  <c r="BI96"/>
  <c r="AX96"/>
  <c r="BJ96"/>
  <c r="AY96"/>
  <c r="BK96"/>
  <c r="AZ96"/>
  <c r="BL96"/>
  <c r="BA96"/>
  <c r="BM96"/>
  <c r="AP97"/>
  <c r="BB97"/>
  <c r="AQ97"/>
  <c r="BC97"/>
  <c r="AR97"/>
  <c r="BD97"/>
  <c r="AS97"/>
  <c r="BE97"/>
  <c r="AT97"/>
  <c r="BF97"/>
  <c r="AU97"/>
  <c r="BG97"/>
  <c r="AV97"/>
  <c r="BH97"/>
  <c r="AW97"/>
  <c r="BI97"/>
  <c r="AX97"/>
  <c r="BJ97"/>
  <c r="AY97"/>
  <c r="BK97"/>
  <c r="AZ97"/>
  <c r="BL97"/>
  <c r="BA97"/>
  <c r="BM97"/>
  <c r="AP98"/>
  <c r="BB98"/>
  <c r="AQ98"/>
  <c r="BC98"/>
  <c r="AR98"/>
  <c r="BD98"/>
  <c r="AS98"/>
  <c r="BE98"/>
  <c r="AT98"/>
  <c r="BF98"/>
  <c r="AU98"/>
  <c r="BG98"/>
  <c r="AV98"/>
  <c r="BH98"/>
  <c r="AW98"/>
  <c r="BI98"/>
  <c r="AX98"/>
  <c r="BJ98"/>
  <c r="AY98"/>
  <c r="BK98"/>
  <c r="AZ98"/>
  <c r="BL98"/>
  <c r="BA98"/>
  <c r="BM98"/>
  <c r="AP99"/>
  <c r="BB99"/>
  <c r="AQ99"/>
  <c r="BC99"/>
  <c r="AR99"/>
  <c r="BD99"/>
  <c r="AS99"/>
  <c r="BE99"/>
  <c r="AT99"/>
  <c r="BF99"/>
  <c r="AU99"/>
  <c r="BG99"/>
  <c r="AV99"/>
  <c r="BH99"/>
  <c r="AW99"/>
  <c r="BI99"/>
  <c r="AX99"/>
  <c r="BJ99"/>
  <c r="AY99"/>
  <c r="BK99"/>
  <c r="AZ99"/>
  <c r="BL99"/>
  <c r="BA99"/>
  <c r="BM99"/>
  <c r="AP101"/>
  <c r="BB101"/>
  <c r="AQ101"/>
  <c r="BC101"/>
  <c r="AR101"/>
  <c r="BD101"/>
  <c r="AS101"/>
  <c r="BE101"/>
  <c r="AT101"/>
  <c r="BF101"/>
  <c r="AU101"/>
  <c r="BG101"/>
  <c r="AV101"/>
  <c r="BH101"/>
  <c r="AW101"/>
  <c r="BI101"/>
  <c r="AX101"/>
  <c r="BJ101"/>
  <c r="AY101"/>
  <c r="BK101"/>
  <c r="AZ101"/>
  <c r="BL101"/>
  <c r="BA101"/>
  <c r="BM101"/>
  <c r="AP103"/>
  <c r="BB103"/>
  <c r="AQ103"/>
  <c r="BC103"/>
  <c r="AR103"/>
  <c r="BD103"/>
  <c r="AS103"/>
  <c r="BE103"/>
  <c r="AT103"/>
  <c r="BF103"/>
  <c r="AU103"/>
  <c r="BG103"/>
  <c r="AV103"/>
  <c r="BH103"/>
  <c r="AW103"/>
  <c r="BI103"/>
  <c r="AX103"/>
  <c r="BJ103"/>
  <c r="AY103"/>
  <c r="BK103"/>
  <c r="AZ103"/>
  <c r="BL103"/>
  <c r="BA103"/>
  <c r="BM103"/>
  <c r="AP104"/>
  <c r="BB104"/>
  <c r="AQ104"/>
  <c r="BC104"/>
  <c r="AR104"/>
  <c r="BD104"/>
  <c r="AS104"/>
  <c r="BE104"/>
  <c r="AT104"/>
  <c r="BF104"/>
  <c r="AU104"/>
  <c r="BG104"/>
  <c r="AV104"/>
  <c r="BH104"/>
  <c r="AW104"/>
  <c r="BI104"/>
  <c r="AX104"/>
  <c r="BJ104"/>
  <c r="AY104"/>
  <c r="BK104"/>
  <c r="AZ104"/>
  <c r="BL104"/>
  <c r="BA104"/>
  <c r="BM104"/>
  <c r="AP105"/>
  <c r="BB105"/>
  <c r="AQ105"/>
  <c r="BC105"/>
  <c r="AR105"/>
  <c r="BD105"/>
  <c r="AS105"/>
  <c r="BE105"/>
  <c r="AT105"/>
  <c r="BF105"/>
  <c r="AU105"/>
  <c r="BG105"/>
  <c r="AV105"/>
  <c r="BH105"/>
  <c r="AW105"/>
  <c r="BI105"/>
  <c r="AX105"/>
  <c r="BJ105"/>
  <c r="AY105"/>
  <c r="BK105"/>
  <c r="AZ105"/>
  <c r="BL105"/>
  <c r="BA105"/>
  <c r="BM105"/>
  <c r="AP106"/>
  <c r="BB106"/>
  <c r="AQ106"/>
  <c r="BC106"/>
  <c r="AR106"/>
  <c r="BD106"/>
  <c r="AS106"/>
  <c r="BE106"/>
  <c r="AT106"/>
  <c r="BF106"/>
  <c r="AU106"/>
  <c r="BG106"/>
  <c r="AV106"/>
  <c r="BH106"/>
  <c r="AW106"/>
  <c r="BI106"/>
  <c r="AX106"/>
  <c r="BJ106"/>
  <c r="AY106"/>
  <c r="BK106"/>
  <c r="AZ106"/>
  <c r="BL106"/>
  <c r="BA106"/>
  <c r="BM106"/>
  <c r="AP107"/>
  <c r="BB107"/>
  <c r="AQ107"/>
  <c r="BC107"/>
  <c r="AR107"/>
  <c r="BD107"/>
  <c r="AS107"/>
  <c r="BE107"/>
  <c r="AT107"/>
  <c r="BF107"/>
  <c r="AU107"/>
  <c r="BG107"/>
  <c r="AV107"/>
  <c r="BH107"/>
  <c r="AW107"/>
  <c r="BI107"/>
  <c r="AX107"/>
  <c r="BJ107"/>
  <c r="AY107"/>
  <c r="BK107"/>
  <c r="AZ107"/>
  <c r="BL107"/>
  <c r="BA107"/>
  <c r="BM107"/>
  <c r="AP109"/>
  <c r="BB109"/>
  <c r="AQ109"/>
  <c r="BC109"/>
  <c r="AR109"/>
  <c r="BD109"/>
  <c r="AS109"/>
  <c r="BE109"/>
  <c r="AT109"/>
  <c r="BF109"/>
  <c r="AU109"/>
  <c r="BG109"/>
  <c r="AV109"/>
  <c r="BH109"/>
  <c r="AW109"/>
  <c r="BI109"/>
  <c r="AX109"/>
  <c r="BJ109"/>
  <c r="AY109"/>
  <c r="BK109"/>
  <c r="AZ109"/>
  <c r="BL109"/>
  <c r="BA109"/>
  <c r="BM109"/>
  <c r="AP110"/>
  <c r="BB110"/>
  <c r="AQ110"/>
  <c r="BC110"/>
  <c r="AR110"/>
  <c r="BD110"/>
  <c r="AS110"/>
  <c r="BE110"/>
  <c r="AT110"/>
  <c r="BF110"/>
  <c r="AU110"/>
  <c r="BG110"/>
  <c r="AV110"/>
  <c r="BH110"/>
  <c r="AW110"/>
  <c r="BI110"/>
  <c r="AX110"/>
  <c r="BJ110"/>
  <c r="AY110"/>
  <c r="BK110"/>
  <c r="AZ110"/>
  <c r="BL110"/>
  <c r="BA110"/>
  <c r="BM110"/>
  <c r="AP111"/>
  <c r="BB111"/>
  <c r="AQ111"/>
  <c r="BC111"/>
  <c r="AR111"/>
  <c r="BD111"/>
  <c r="AS111"/>
  <c r="BE111"/>
  <c r="AT111"/>
  <c r="BF111"/>
  <c r="AU111"/>
  <c r="BG111"/>
  <c r="AV111"/>
  <c r="BH111"/>
  <c r="AW111"/>
  <c r="BI111"/>
  <c r="AX111"/>
  <c r="BJ111"/>
  <c r="AY111"/>
  <c r="BK111"/>
  <c r="AZ111"/>
  <c r="BL111"/>
  <c r="BA111"/>
  <c r="BM111"/>
  <c r="AP112"/>
  <c r="BB112"/>
  <c r="AQ112"/>
  <c r="BC112"/>
  <c r="AR112"/>
  <c r="BD112"/>
  <c r="AS112"/>
  <c r="BE112"/>
  <c r="AT112"/>
  <c r="BF112"/>
  <c r="AU112"/>
  <c r="BG112"/>
  <c r="AV112"/>
  <c r="BH112"/>
  <c r="AW112"/>
  <c r="BI112"/>
  <c r="AX112"/>
  <c r="BJ112"/>
  <c r="AY112"/>
  <c r="BK112"/>
  <c r="AZ112"/>
  <c r="BL112"/>
  <c r="BA112"/>
  <c r="BM112"/>
  <c r="AP114"/>
  <c r="BB114"/>
  <c r="AQ114"/>
  <c r="BC114"/>
  <c r="AR114"/>
  <c r="BD114"/>
  <c r="AS114"/>
  <c r="BE114"/>
  <c r="AT114"/>
  <c r="BF114"/>
  <c r="AU114"/>
  <c r="BG114"/>
  <c r="AV114"/>
  <c r="BH114"/>
  <c r="AW114"/>
  <c r="BI114"/>
  <c r="AX114"/>
  <c r="BJ114"/>
  <c r="AY114"/>
  <c r="BK114"/>
  <c r="AZ114"/>
  <c r="BL114"/>
  <c r="BA114"/>
  <c r="BM114"/>
  <c r="AP115"/>
  <c r="BB115"/>
  <c r="AQ115"/>
  <c r="BC115"/>
  <c r="AR115"/>
  <c r="BD115"/>
  <c r="AS115"/>
  <c r="BE115"/>
  <c r="AT115"/>
  <c r="BF115"/>
  <c r="AU115"/>
  <c r="BG115"/>
  <c r="AV115"/>
  <c r="BH115"/>
  <c r="AW115"/>
  <c r="BI115"/>
  <c r="AX115"/>
  <c r="BJ115"/>
  <c r="AY115"/>
  <c r="BK115"/>
  <c r="AZ115"/>
  <c r="BL115"/>
  <c r="BA115"/>
  <c r="BM115"/>
  <c r="AP116"/>
  <c r="BB116"/>
  <c r="AQ116"/>
  <c r="BC116"/>
  <c r="AR116"/>
  <c r="BD116"/>
  <c r="AS116"/>
  <c r="BE116"/>
  <c r="AT116"/>
  <c r="BF116"/>
  <c r="AU116"/>
  <c r="BG116"/>
  <c r="AV116"/>
  <c r="BH116"/>
  <c r="AW116"/>
  <c r="BI116"/>
  <c r="AX116"/>
  <c r="BJ116"/>
  <c r="AY116"/>
  <c r="BK116"/>
  <c r="AZ116"/>
  <c r="BL116"/>
  <c r="BA116"/>
  <c r="BM116"/>
  <c r="AP117"/>
  <c r="BB117"/>
  <c r="AQ117"/>
  <c r="BC117"/>
  <c r="AR117"/>
  <c r="BD117"/>
  <c r="AS117"/>
  <c r="BE117"/>
  <c r="AT117"/>
  <c r="BF117"/>
  <c r="AU117"/>
  <c r="BG117"/>
  <c r="AV117"/>
  <c r="BH117"/>
  <c r="AW117"/>
  <c r="BI117"/>
  <c r="AX117"/>
  <c r="BJ117"/>
  <c r="AY117"/>
  <c r="BK117"/>
  <c r="AZ117"/>
  <c r="BL117"/>
  <c r="BA117"/>
  <c r="BM117"/>
  <c r="AP118"/>
  <c r="BB118"/>
  <c r="AQ118"/>
  <c r="BC118"/>
  <c r="AR118"/>
  <c r="BD118"/>
  <c r="AS118"/>
  <c r="BE118"/>
  <c r="AT118"/>
  <c r="BF118"/>
  <c r="AU118"/>
  <c r="BG118"/>
  <c r="AV118"/>
  <c r="BH118"/>
  <c r="AW118"/>
  <c r="BI118"/>
  <c r="AX118"/>
  <c r="BJ118"/>
  <c r="AY118"/>
  <c r="BK118"/>
  <c r="AZ118"/>
  <c r="BL118"/>
  <c r="BA118"/>
  <c r="BM118"/>
  <c r="AP120"/>
  <c r="BB120"/>
  <c r="AQ120"/>
  <c r="BC120"/>
  <c r="AR120"/>
  <c r="BD120"/>
  <c r="AS120"/>
  <c r="BE120"/>
  <c r="AT120"/>
  <c r="BF120"/>
  <c r="AU120"/>
  <c r="BG120"/>
  <c r="AV120"/>
  <c r="BH120"/>
  <c r="AW120"/>
  <c r="BI120"/>
  <c r="AX120"/>
  <c r="BJ120"/>
  <c r="AY120"/>
  <c r="BK120"/>
  <c r="AZ120"/>
  <c r="BL120"/>
  <c r="BA120"/>
  <c r="BM120"/>
  <c r="AP121"/>
  <c r="BB121"/>
  <c r="AQ121"/>
  <c r="BC121"/>
  <c r="AR121"/>
  <c r="BD121"/>
  <c r="AS121"/>
  <c r="BE121"/>
  <c r="AT121"/>
  <c r="BF121"/>
  <c r="AU121"/>
  <c r="BG121"/>
  <c r="AV121"/>
  <c r="BH121"/>
  <c r="AW121"/>
  <c r="BI121"/>
  <c r="AX121"/>
  <c r="BJ121"/>
  <c r="AY121"/>
  <c r="BK121"/>
  <c r="AZ121"/>
  <c r="BL121"/>
  <c r="BA121"/>
  <c r="BM121"/>
  <c r="AP122"/>
  <c r="BB122"/>
  <c r="AQ122"/>
  <c r="BC122"/>
  <c r="AR122"/>
  <c r="BD122"/>
  <c r="AS122"/>
  <c r="BE122"/>
  <c r="AT122"/>
  <c r="BF122"/>
  <c r="AU122"/>
  <c r="BG122"/>
  <c r="AV122"/>
  <c r="BH122"/>
  <c r="AW122"/>
  <c r="BI122"/>
  <c r="AX122"/>
  <c r="BJ122"/>
  <c r="AY122"/>
  <c r="BK122"/>
  <c r="AZ122"/>
  <c r="BL122"/>
  <c r="BA122"/>
  <c r="BM122"/>
  <c r="AP123"/>
  <c r="BB123"/>
  <c r="AQ123"/>
  <c r="BC123"/>
  <c r="AR123"/>
  <c r="BD123"/>
  <c r="AS123"/>
  <c r="BE123"/>
  <c r="AT123"/>
  <c r="BF123"/>
  <c r="AU123"/>
  <c r="BG123"/>
  <c r="AV123"/>
  <c r="BH123"/>
  <c r="AW123"/>
  <c r="BI123"/>
  <c r="AX123"/>
  <c r="BJ123"/>
  <c r="AY123"/>
  <c r="BK123"/>
  <c r="AZ123"/>
  <c r="BL123"/>
  <c r="BA123"/>
  <c r="BM123"/>
  <c r="AP124"/>
  <c r="BB124"/>
  <c r="AQ124"/>
  <c r="BC124"/>
  <c r="AR124"/>
  <c r="BD124"/>
  <c r="AS124"/>
  <c r="BE124"/>
  <c r="AT124"/>
  <c r="BF124"/>
  <c r="AU124"/>
  <c r="BG124"/>
  <c r="AV124"/>
  <c r="BH124"/>
  <c r="AW124"/>
  <c r="BI124"/>
  <c r="AX124"/>
  <c r="BJ124"/>
  <c r="AY124"/>
  <c r="BK124"/>
  <c r="AZ124"/>
  <c r="BL124"/>
  <c r="BA124"/>
  <c r="BM124"/>
  <c r="AP126"/>
  <c r="BB126"/>
  <c r="AQ126"/>
  <c r="BC126"/>
  <c r="AR126"/>
  <c r="BD126"/>
  <c r="AS126"/>
  <c r="BE126"/>
  <c r="AT126"/>
  <c r="BF126"/>
  <c r="AU126"/>
  <c r="BG126"/>
  <c r="AV126"/>
  <c r="BH126"/>
  <c r="AW126"/>
  <c r="BI126"/>
  <c r="AX126"/>
  <c r="BJ126"/>
  <c r="AY126"/>
  <c r="BK126"/>
  <c r="AZ126"/>
  <c r="BL126"/>
  <c r="BA126"/>
  <c r="BM126"/>
  <c r="AP127"/>
  <c r="BB127"/>
  <c r="AQ127"/>
  <c r="BC127"/>
  <c r="AR127"/>
  <c r="BD127"/>
  <c r="AS127"/>
  <c r="BE127"/>
  <c r="AT127"/>
  <c r="BF127"/>
  <c r="AU127"/>
  <c r="BG127"/>
  <c r="AV127"/>
  <c r="BH127"/>
  <c r="AW127"/>
  <c r="BI127"/>
  <c r="AX127"/>
  <c r="BJ127"/>
  <c r="AY127"/>
  <c r="BK127"/>
  <c r="AZ127"/>
  <c r="BL127"/>
  <c r="BA127"/>
  <c r="BM127"/>
  <c r="AP128"/>
  <c r="BB128"/>
  <c r="AQ128"/>
  <c r="BC128"/>
  <c r="AR128"/>
  <c r="BD128"/>
  <c r="AS128"/>
  <c r="BE128"/>
  <c r="AT128"/>
  <c r="BF128"/>
  <c r="AU128"/>
  <c r="BG128"/>
  <c r="AV128"/>
  <c r="BH128"/>
  <c r="AW128"/>
  <c r="BI128"/>
  <c r="AX128"/>
  <c r="BJ128"/>
  <c r="AY128"/>
  <c r="BK128"/>
  <c r="AZ128"/>
  <c r="BL128"/>
  <c r="BA128"/>
  <c r="BM128"/>
  <c r="AP129"/>
  <c r="BB129"/>
  <c r="AQ129"/>
  <c r="BC129"/>
  <c r="AR129"/>
  <c r="BD129"/>
  <c r="AS129"/>
  <c r="BE129"/>
  <c r="AT129"/>
  <c r="BF129"/>
  <c r="AU129"/>
  <c r="BG129"/>
  <c r="AV129"/>
  <c r="BH129"/>
  <c r="AW129"/>
  <c r="BI129"/>
  <c r="AX129"/>
  <c r="BJ129"/>
  <c r="AZ129"/>
  <c r="BL129"/>
  <c r="BA129"/>
  <c r="BM129"/>
  <c r="AP130"/>
  <c r="BB130"/>
  <c r="AQ130"/>
  <c r="BC130"/>
  <c r="AR130"/>
  <c r="BD130"/>
  <c r="AS130"/>
  <c r="BE130"/>
  <c r="AT130"/>
  <c r="BF130"/>
  <c r="AU130"/>
  <c r="BG130"/>
  <c r="AV130"/>
  <c r="BH130"/>
  <c r="AW130"/>
  <c r="BI130"/>
  <c r="AX130"/>
  <c r="BJ130"/>
  <c r="AY130"/>
  <c r="BK130"/>
  <c r="AZ130"/>
  <c r="BL130"/>
  <c r="BA130"/>
  <c r="BM130"/>
  <c r="AP132"/>
  <c r="BB132"/>
  <c r="AQ132"/>
  <c r="BC132"/>
  <c r="AR132"/>
  <c r="BD132"/>
  <c r="AS132"/>
  <c r="BE132"/>
  <c r="AT132"/>
  <c r="BF132"/>
  <c r="AU132"/>
  <c r="BG132"/>
  <c r="AV132"/>
  <c r="BH132"/>
  <c r="AW132"/>
  <c r="BI132"/>
  <c r="AX132"/>
  <c r="BJ132"/>
  <c r="AY132"/>
  <c r="BK132"/>
  <c r="AZ132"/>
  <c r="BL132"/>
  <c r="BA132"/>
  <c r="BM132"/>
  <c r="AP133"/>
  <c r="BB133"/>
  <c r="AQ133"/>
  <c r="BC133"/>
  <c r="AR133"/>
  <c r="BD133"/>
  <c r="AS133"/>
  <c r="BE133"/>
  <c r="AT133"/>
  <c r="BF133"/>
  <c r="AU133"/>
  <c r="BG133"/>
  <c r="AV133"/>
  <c r="BH133"/>
  <c r="AW133"/>
  <c r="BI133"/>
  <c r="AX133"/>
  <c r="BJ133"/>
  <c r="AY133"/>
  <c r="BK133"/>
  <c r="AZ133"/>
  <c r="BL133"/>
  <c r="BA133"/>
  <c r="BM133"/>
  <c r="AP134"/>
  <c r="BB134"/>
  <c r="AQ134"/>
  <c r="BC134"/>
  <c r="AR134"/>
  <c r="BD134"/>
  <c r="AS134"/>
  <c r="BE134"/>
  <c r="AT134"/>
  <c r="BF134"/>
  <c r="AU134"/>
  <c r="BG134"/>
  <c r="AV134"/>
  <c r="BH134"/>
  <c r="AW134"/>
  <c r="BI134"/>
  <c r="AX134"/>
  <c r="BJ134"/>
  <c r="AY134"/>
  <c r="BK134"/>
  <c r="AZ134"/>
  <c r="BL134"/>
  <c r="BA134"/>
  <c r="BM134"/>
  <c r="AP135"/>
  <c r="BB135"/>
  <c r="AQ135"/>
  <c r="BC135"/>
  <c r="AR135"/>
  <c r="BD135"/>
  <c r="AS135"/>
  <c r="BE135"/>
  <c r="AT135"/>
  <c r="BF135"/>
  <c r="AU135"/>
  <c r="BG135"/>
  <c r="AV135"/>
  <c r="BH135"/>
  <c r="AW135"/>
  <c r="BI135"/>
  <c r="AX135"/>
  <c r="BJ135"/>
  <c r="AY135"/>
  <c r="BK135"/>
  <c r="AZ135"/>
  <c r="BL135"/>
  <c r="BA135"/>
  <c r="BM135"/>
  <c r="AP137"/>
  <c r="BB137"/>
  <c r="AQ137"/>
  <c r="BC137"/>
  <c r="AR137"/>
  <c r="BD137"/>
  <c r="AS137"/>
  <c r="BE137"/>
  <c r="AT137"/>
  <c r="BF137"/>
  <c r="AU137"/>
  <c r="BG137"/>
  <c r="AV137"/>
  <c r="BH137"/>
  <c r="AW137"/>
  <c r="BI137"/>
  <c r="AX137"/>
  <c r="BJ137"/>
  <c r="AY137"/>
  <c r="BK137"/>
  <c r="AZ137"/>
  <c r="BL137"/>
  <c r="BA137"/>
  <c r="BM137"/>
  <c r="AP138"/>
  <c r="BB138"/>
  <c r="AQ138"/>
  <c r="BC138"/>
  <c r="AR138"/>
  <c r="BD138"/>
  <c r="AS138"/>
  <c r="BE138"/>
  <c r="AT138"/>
  <c r="BF138"/>
  <c r="AU138"/>
  <c r="BG138"/>
  <c r="AV138"/>
  <c r="BH138"/>
  <c r="AW138"/>
  <c r="BI138"/>
  <c r="AX138"/>
  <c r="BJ138"/>
  <c r="AY138"/>
  <c r="BK138"/>
  <c r="AZ138"/>
  <c r="BL138"/>
  <c r="BA138"/>
  <c r="BM138"/>
  <c r="AP139"/>
  <c r="BB139"/>
  <c r="AQ139"/>
  <c r="BC139"/>
  <c r="AR139"/>
  <c r="BD139"/>
  <c r="AS139"/>
  <c r="BE139"/>
  <c r="AT139"/>
  <c r="BF139"/>
  <c r="AV139"/>
  <c r="BH139"/>
  <c r="AW139"/>
  <c r="BI139"/>
  <c r="AX139"/>
  <c r="BJ139"/>
  <c r="AY139"/>
  <c r="BK139"/>
  <c r="AZ139"/>
  <c r="BL139"/>
  <c r="BA139"/>
  <c r="BM139"/>
  <c r="AP141"/>
  <c r="BB141"/>
  <c r="AQ141"/>
  <c r="BC141"/>
  <c r="AR141"/>
  <c r="BD141"/>
  <c r="AS141"/>
  <c r="BE141"/>
  <c r="AT141"/>
  <c r="BF141"/>
  <c r="AU141"/>
  <c r="BG141"/>
  <c r="AV141"/>
  <c r="BH141"/>
  <c r="AW141"/>
  <c r="BI141"/>
  <c r="AX141"/>
  <c r="BJ141"/>
  <c r="AY141"/>
  <c r="BK141"/>
  <c r="AZ141"/>
  <c r="BL141"/>
  <c r="BA141"/>
  <c r="BM141"/>
  <c r="AP142"/>
  <c r="BB142"/>
  <c r="AQ142"/>
  <c r="BC142"/>
  <c r="AR142"/>
  <c r="BD142"/>
  <c r="AS142"/>
  <c r="BE142"/>
  <c r="AT142"/>
  <c r="BF142"/>
  <c r="AU142"/>
  <c r="BG142"/>
  <c r="AV142"/>
  <c r="BH142"/>
  <c r="AW142"/>
  <c r="BI142"/>
  <c r="AX142"/>
  <c r="BJ142"/>
  <c r="AY142"/>
  <c r="BK142"/>
  <c r="AZ142"/>
  <c r="BL142"/>
  <c r="BA142"/>
  <c r="BM142"/>
  <c r="AP143"/>
  <c r="BB143"/>
  <c r="AQ143"/>
  <c r="BC143"/>
  <c r="AR143"/>
  <c r="BD143"/>
  <c r="AS143"/>
  <c r="BE143"/>
  <c r="AT143"/>
  <c r="BF143"/>
  <c r="AU143"/>
  <c r="BG143"/>
  <c r="AV143"/>
  <c r="BH143"/>
  <c r="AW143"/>
  <c r="BI143"/>
  <c r="AX143"/>
  <c r="BJ143"/>
  <c r="AY143"/>
  <c r="BK143"/>
  <c r="AZ143"/>
  <c r="BL143"/>
  <c r="BA143"/>
  <c r="BM143"/>
  <c r="AP144"/>
  <c r="BB144"/>
  <c r="AQ144"/>
  <c r="BC144"/>
  <c r="AR144"/>
  <c r="BD144"/>
  <c r="AS144"/>
  <c r="BE144"/>
  <c r="AT144"/>
  <c r="BF144"/>
  <c r="AU144"/>
  <c r="BG144"/>
  <c r="AV144"/>
  <c r="BH144"/>
  <c r="AW144"/>
  <c r="BI144"/>
  <c r="AX144"/>
  <c r="BJ144"/>
  <c r="AY144"/>
  <c r="BK144"/>
  <c r="AZ144"/>
  <c r="BL144"/>
  <c r="BA144"/>
  <c r="BM144"/>
  <c r="AP145"/>
  <c r="BB145"/>
  <c r="AQ145"/>
  <c r="BC145"/>
  <c r="AR145"/>
  <c r="BD145"/>
  <c r="AS145"/>
  <c r="BE145"/>
  <c r="AT145"/>
  <c r="BF145"/>
  <c r="AU145"/>
  <c r="BG145"/>
  <c r="AV145"/>
  <c r="BH145"/>
  <c r="AW145"/>
  <c r="BI145"/>
  <c r="AX145"/>
  <c r="BJ145"/>
  <c r="AY145"/>
  <c r="BK145"/>
  <c r="AZ145"/>
  <c r="BL145"/>
  <c r="BA145"/>
  <c r="BM145"/>
  <c r="N146"/>
  <c r="BA146"/>
  <c r="AO146"/>
  <c r="BM146"/>
  <c r="AP147"/>
  <c r="BB147"/>
  <c r="AQ147"/>
  <c r="BC147"/>
  <c r="AR147"/>
  <c r="BD147"/>
  <c r="AS147"/>
  <c r="BE147"/>
  <c r="AT147"/>
  <c r="BF147"/>
  <c r="AU147"/>
  <c r="BG147"/>
  <c r="AV147"/>
  <c r="BH147"/>
  <c r="AW147"/>
  <c r="BI147"/>
  <c r="AX147"/>
  <c r="BJ147"/>
  <c r="AY147"/>
  <c r="BK147"/>
  <c r="AZ147"/>
  <c r="BL147"/>
  <c r="BA147"/>
  <c r="BM147"/>
  <c r="AP148"/>
  <c r="BB148"/>
  <c r="AQ148"/>
  <c r="BC148"/>
  <c r="AR148"/>
  <c r="BD148"/>
  <c r="AS148"/>
  <c r="BE148"/>
  <c r="AT148"/>
  <c r="BF148"/>
  <c r="AU148"/>
  <c r="BG148"/>
  <c r="AV148"/>
  <c r="BH148"/>
  <c r="AW148"/>
  <c r="BI148"/>
  <c r="AX148"/>
  <c r="BJ148"/>
  <c r="AY148"/>
  <c r="BK148"/>
  <c r="AZ148"/>
  <c r="BL148"/>
  <c r="BA148"/>
  <c r="BM148"/>
  <c r="AP149"/>
  <c r="BB149"/>
  <c r="AQ149"/>
  <c r="BC149"/>
  <c r="AR149"/>
  <c r="BD149"/>
  <c r="AS149"/>
  <c r="BE149"/>
  <c r="AT149"/>
  <c r="BF149"/>
  <c r="AU149"/>
  <c r="BG149"/>
  <c r="AV149"/>
  <c r="BH149"/>
  <c r="AW149"/>
  <c r="BI149"/>
  <c r="AX149"/>
  <c r="BJ149"/>
  <c r="AY149"/>
  <c r="BK149"/>
  <c r="AZ149"/>
  <c r="BL149"/>
  <c r="BA149"/>
  <c r="BM149"/>
  <c r="AP150"/>
  <c r="BB150"/>
  <c r="AQ150"/>
  <c r="BC150"/>
  <c r="AR150"/>
  <c r="BD150"/>
  <c r="AS150"/>
  <c r="BE150"/>
  <c r="AT150"/>
  <c r="BF150"/>
  <c r="AU150"/>
  <c r="BG150"/>
  <c r="AV150"/>
  <c r="BH150"/>
  <c r="AW150"/>
  <c r="BI150"/>
  <c r="AX150"/>
  <c r="BJ150"/>
  <c r="AY150"/>
  <c r="BK150"/>
  <c r="AZ150"/>
  <c r="BL150"/>
  <c r="BA150"/>
  <c r="BM150"/>
  <c r="AP151"/>
  <c r="BB151"/>
  <c r="AQ151"/>
  <c r="BC151"/>
  <c r="AR151"/>
  <c r="BD151"/>
  <c r="AS151"/>
  <c r="BE151"/>
  <c r="AT151"/>
  <c r="BF151"/>
  <c r="AU151"/>
  <c r="BG151"/>
  <c r="AV151"/>
  <c r="BH151"/>
  <c r="AW151"/>
  <c r="BI151"/>
  <c r="AX151"/>
  <c r="BJ151"/>
  <c r="AY151"/>
  <c r="BK151"/>
  <c r="AZ151"/>
  <c r="BL151"/>
  <c r="BA151"/>
  <c r="BM151"/>
  <c r="AP153"/>
  <c r="BB153"/>
  <c r="AQ153"/>
  <c r="BC153"/>
  <c r="AR153"/>
  <c r="BD153"/>
  <c r="AS153"/>
  <c r="BE153"/>
  <c r="AT153"/>
  <c r="BF153"/>
  <c r="AU153"/>
  <c r="BG153"/>
  <c r="AV153"/>
  <c r="BH153"/>
  <c r="AW153"/>
  <c r="BI153"/>
  <c r="AX153"/>
  <c r="BJ153"/>
  <c r="AY153"/>
  <c r="BK153"/>
  <c r="AZ153"/>
  <c r="BL153"/>
  <c r="BA153"/>
  <c r="BM153"/>
  <c r="AP154"/>
  <c r="BB154"/>
  <c r="AQ154"/>
  <c r="BC154"/>
  <c r="AR154"/>
  <c r="BD154"/>
  <c r="AS154"/>
  <c r="BE154"/>
  <c r="AT154"/>
  <c r="BF154"/>
  <c r="AU154"/>
  <c r="BG154"/>
  <c r="AV154"/>
  <c r="BH154"/>
  <c r="AW154"/>
  <c r="BI154"/>
  <c r="AX154"/>
  <c r="BJ154"/>
  <c r="AY154"/>
  <c r="BK154"/>
  <c r="AZ154"/>
  <c r="BL154"/>
  <c r="BA154"/>
  <c r="BM154"/>
  <c r="AP155"/>
  <c r="BB155"/>
  <c r="AQ155"/>
  <c r="BC155"/>
  <c r="AR155"/>
  <c r="BD155"/>
  <c r="AS155"/>
  <c r="BE155"/>
  <c r="AT155"/>
  <c r="BF155"/>
  <c r="AU155"/>
  <c r="BG155"/>
  <c r="AV155"/>
  <c r="BH155"/>
  <c r="AW155"/>
  <c r="BI155"/>
  <c r="AX155"/>
  <c r="BJ155"/>
  <c r="AY155"/>
  <c r="BK155"/>
  <c r="AZ155"/>
  <c r="BL155"/>
  <c r="BA155"/>
  <c r="BM155"/>
  <c r="AP156"/>
  <c r="BB156"/>
  <c r="AQ156"/>
  <c r="BC156"/>
  <c r="AR156"/>
  <c r="BD156"/>
  <c r="AS156"/>
  <c r="BE156"/>
  <c r="AT156"/>
  <c r="BF156"/>
  <c r="AU156"/>
  <c r="BG156"/>
  <c r="AV156"/>
  <c r="BH156"/>
  <c r="AW156"/>
  <c r="BI156"/>
  <c r="AX156"/>
  <c r="BJ156"/>
  <c r="AY156"/>
  <c r="BK156"/>
  <c r="AZ156"/>
  <c r="BL156"/>
  <c r="BA156"/>
  <c r="BM156"/>
  <c r="AP157"/>
  <c r="BB157"/>
  <c r="AQ157"/>
  <c r="BC157"/>
  <c r="AR157"/>
  <c r="BD157"/>
  <c r="AS157"/>
  <c r="BE157"/>
  <c r="AT157"/>
  <c r="BF157"/>
  <c r="AU157"/>
  <c r="BG157"/>
  <c r="AV157"/>
  <c r="BH157"/>
  <c r="AW157"/>
  <c r="BI157"/>
  <c r="AX157"/>
  <c r="BJ157"/>
  <c r="AY157"/>
  <c r="BK157"/>
  <c r="AZ157"/>
  <c r="BL157"/>
  <c r="BA157"/>
  <c r="BM157"/>
  <c r="AP159"/>
  <c r="BB159"/>
  <c r="AQ159"/>
  <c r="BC159"/>
  <c r="AR159"/>
  <c r="BD159"/>
  <c r="AS159"/>
  <c r="BE159"/>
  <c r="AT159"/>
  <c r="BF159"/>
  <c r="AU159"/>
  <c r="BG159"/>
  <c r="AV159"/>
  <c r="BH159"/>
  <c r="AW159"/>
  <c r="BI159"/>
  <c r="AX159"/>
  <c r="BJ159"/>
  <c r="AY159"/>
  <c r="BK159"/>
  <c r="AZ159"/>
  <c r="BL159"/>
  <c r="BA159"/>
  <c r="BM159"/>
  <c r="AP160"/>
  <c r="BB160"/>
  <c r="AQ160"/>
  <c r="BC160"/>
  <c r="AR160"/>
  <c r="BD160"/>
  <c r="AS160"/>
  <c r="BE160"/>
  <c r="AT160"/>
  <c r="BF160"/>
  <c r="AU160"/>
  <c r="BG160"/>
  <c r="AV160"/>
  <c r="BH160"/>
  <c r="AW160"/>
  <c r="BI160"/>
  <c r="AX160"/>
  <c r="BJ160"/>
  <c r="AY160"/>
  <c r="BK160"/>
  <c r="AZ160"/>
  <c r="BL160"/>
  <c r="BA160"/>
  <c r="BM160"/>
  <c r="AP161"/>
  <c r="BB161"/>
  <c r="AQ161"/>
  <c r="BC161"/>
  <c r="AR161"/>
  <c r="BD161"/>
  <c r="AS161"/>
  <c r="BE161"/>
  <c r="AT161"/>
  <c r="BF161"/>
  <c r="AU161"/>
  <c r="BG161"/>
  <c r="AV161"/>
  <c r="BH161"/>
  <c r="AW161"/>
  <c r="BI161"/>
  <c r="AX161"/>
  <c r="BJ161"/>
  <c r="AY161"/>
  <c r="BK161"/>
  <c r="AZ161"/>
  <c r="BL161"/>
  <c r="BA161"/>
  <c r="BM161"/>
  <c r="AP162"/>
  <c r="BB162"/>
  <c r="AQ162"/>
  <c r="BC162"/>
  <c r="AR162"/>
  <c r="BD162"/>
  <c r="AS162"/>
  <c r="BE162"/>
  <c r="AT162"/>
  <c r="BF162"/>
  <c r="AU162"/>
  <c r="BG162"/>
  <c r="AV162"/>
  <c r="BH162"/>
  <c r="AX162"/>
  <c r="BJ162"/>
  <c r="AY162"/>
  <c r="BK162"/>
  <c r="AZ162"/>
  <c r="BL162"/>
  <c r="BA162"/>
  <c r="BM162"/>
  <c r="AP163"/>
  <c r="BB163"/>
  <c r="AQ163"/>
  <c r="BC163"/>
  <c r="AR163"/>
  <c r="BD163"/>
  <c r="AS163"/>
  <c r="BE163"/>
  <c r="AT163"/>
  <c r="BF163"/>
  <c r="AU163"/>
  <c r="BG163"/>
  <c r="AV163"/>
  <c r="BH163"/>
  <c r="AW163"/>
  <c r="BI163"/>
  <c r="AX163"/>
  <c r="BJ163"/>
  <c r="AY163"/>
  <c r="BK163"/>
  <c r="AZ163"/>
  <c r="BL163"/>
  <c r="BA163"/>
  <c r="BM163"/>
  <c r="AP164"/>
  <c r="BB164"/>
  <c r="AQ164"/>
  <c r="BC164"/>
  <c r="AR164"/>
  <c r="BD164"/>
  <c r="AS164"/>
  <c r="BE164"/>
  <c r="AT164"/>
  <c r="BF164"/>
  <c r="AU164"/>
  <c r="BG164"/>
  <c r="AV164"/>
  <c r="BH164"/>
  <c r="AW164"/>
  <c r="BI164"/>
  <c r="AX164"/>
  <c r="BJ164"/>
  <c r="AY164"/>
  <c r="BK164"/>
  <c r="AZ164"/>
  <c r="BL164"/>
  <c r="BA164"/>
  <c r="BM164"/>
  <c r="AO6"/>
  <c r="O12"/>
  <c r="AX12"/>
  <c r="P12"/>
  <c r="AZ12"/>
  <c r="AO12"/>
  <c r="BL12"/>
  <c r="Q12"/>
  <c r="AY12"/>
  <c r="R12"/>
  <c r="AW12"/>
  <c r="S12"/>
  <c r="AT12"/>
  <c r="T12"/>
  <c r="AV12"/>
  <c r="BH12"/>
  <c r="U12"/>
  <c r="A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N12"/>
  <c r="BA12"/>
  <c r="O18"/>
  <c r="AX18"/>
  <c r="P18"/>
  <c r="AZ18"/>
  <c r="Q18"/>
  <c r="AY18"/>
  <c r="R18"/>
  <c r="AW18"/>
  <c r="S18"/>
  <c r="AT18"/>
  <c r="T18"/>
  <c r="AV18"/>
  <c r="U18"/>
  <c r="A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N18"/>
  <c r="BA18"/>
  <c r="O23"/>
  <c r="AX23"/>
  <c r="P23"/>
  <c r="AZ23"/>
  <c r="AO23"/>
  <c r="BL23"/>
  <c r="Q23"/>
  <c r="AY23"/>
  <c r="R23"/>
  <c r="AW23"/>
  <c r="S23"/>
  <c r="AT23"/>
  <c r="T23"/>
  <c r="AV23"/>
  <c r="U23"/>
  <c r="A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N23"/>
  <c r="BA23"/>
  <c r="O28"/>
  <c r="AX28"/>
  <c r="P28"/>
  <c r="AZ28"/>
  <c r="Q28"/>
  <c r="AY28"/>
  <c r="R28"/>
  <c r="AW28"/>
  <c r="S28"/>
  <c r="AT28"/>
  <c r="T28"/>
  <c r="AV28"/>
  <c r="U28"/>
  <c r="AU28"/>
  <c r="V28"/>
  <c r="W28"/>
  <c r="X28"/>
  <c r="Y28"/>
  <c r="Z28"/>
  <c r="AA28"/>
  <c r="AB28"/>
  <c r="AC28"/>
  <c r="AD28"/>
  <c r="AE28"/>
  <c r="AF28"/>
  <c r="AG28"/>
  <c r="AH28"/>
  <c r="AS28"/>
  <c r="AI28"/>
  <c r="AJ28"/>
  <c r="AK28"/>
  <c r="AL28"/>
  <c r="AM28"/>
  <c r="AN28"/>
  <c r="AO28"/>
  <c r="N28"/>
  <c r="BA28"/>
  <c r="O34"/>
  <c r="AX34"/>
  <c r="P34"/>
  <c r="AZ34"/>
  <c r="AO34"/>
  <c r="BL34"/>
  <c r="Q34"/>
  <c r="AY34"/>
  <c r="R34"/>
  <c r="AW34"/>
  <c r="S34"/>
  <c r="AT34"/>
  <c r="T34"/>
  <c r="AV34"/>
  <c r="BH34"/>
  <c r="U34"/>
  <c r="A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N34"/>
  <c r="BA34"/>
  <c r="BM34"/>
  <c r="O40"/>
  <c r="AX40"/>
  <c r="P40"/>
  <c r="AZ40"/>
  <c r="Q40"/>
  <c r="AY40"/>
  <c r="R40"/>
  <c r="AW40"/>
  <c r="S40"/>
  <c r="AT40"/>
  <c r="T40"/>
  <c r="AV40"/>
  <c r="U40"/>
  <c r="A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N40"/>
  <c r="BA40"/>
  <c r="O44"/>
  <c r="AX44"/>
  <c r="P44"/>
  <c r="AZ44"/>
  <c r="AO44"/>
  <c r="BL44"/>
  <c r="Q44"/>
  <c r="AY44"/>
  <c r="R44"/>
  <c r="AW44"/>
  <c r="S44"/>
  <c r="AT44"/>
  <c r="T44"/>
  <c r="AV44"/>
  <c r="BH44"/>
  <c r="U44"/>
  <c r="AU44"/>
  <c r="V44"/>
  <c r="W44"/>
  <c r="X44"/>
  <c r="Y44"/>
  <c r="Z44"/>
  <c r="AA44"/>
  <c r="AB44"/>
  <c r="AC44"/>
  <c r="AD44"/>
  <c r="AH44"/>
  <c r="AS44"/>
  <c r="BE44"/>
  <c r="AE44"/>
  <c r="AF44"/>
  <c r="AG44"/>
  <c r="AI44"/>
  <c r="AJ44"/>
  <c r="AK44"/>
  <c r="AL44"/>
  <c r="AM44"/>
  <c r="AN44"/>
  <c r="N44"/>
  <c r="BA44"/>
  <c r="O50"/>
  <c r="AX50"/>
  <c r="P50"/>
  <c r="AZ50"/>
  <c r="Q50"/>
  <c r="AY50"/>
  <c r="R50"/>
  <c r="AW50"/>
  <c r="S50"/>
  <c r="AT50"/>
  <c r="T50"/>
  <c r="AV50"/>
  <c r="U50"/>
  <c r="A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N50"/>
  <c r="BA50"/>
  <c r="O55"/>
  <c r="AX55"/>
  <c r="P55"/>
  <c r="AZ55"/>
  <c r="AO55"/>
  <c r="BL55"/>
  <c r="Q55"/>
  <c r="AY55"/>
  <c r="R55"/>
  <c r="AW55"/>
  <c r="S55"/>
  <c r="AT55"/>
  <c r="T55"/>
  <c r="AV55"/>
  <c r="BH55"/>
  <c r="U55"/>
  <c r="A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N55"/>
  <c r="BA55"/>
  <c r="BM55"/>
  <c r="O61"/>
  <c r="AX61"/>
  <c r="P61"/>
  <c r="AZ61"/>
  <c r="Q61"/>
  <c r="AY61"/>
  <c r="R61"/>
  <c r="AW61"/>
  <c r="S61"/>
  <c r="AT61"/>
  <c r="T61"/>
  <c r="AV61"/>
  <c r="U61"/>
  <c r="A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N61"/>
  <c r="BA61"/>
  <c r="O66"/>
  <c r="AX66"/>
  <c r="P66"/>
  <c r="AZ66"/>
  <c r="AO66"/>
  <c r="BL66"/>
  <c r="Q66"/>
  <c r="AY66"/>
  <c r="R66"/>
  <c r="AW66"/>
  <c r="S66"/>
  <c r="AT66"/>
  <c r="BF66"/>
  <c r="T66"/>
  <c r="AV66"/>
  <c r="BH66"/>
  <c r="U66"/>
  <c r="A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N66"/>
  <c r="BA66"/>
  <c r="BM66"/>
  <c r="O71"/>
  <c r="AX71"/>
  <c r="P71"/>
  <c r="AZ71"/>
  <c r="Q71"/>
  <c r="AY71"/>
  <c r="R71"/>
  <c r="AW71"/>
  <c r="S71"/>
  <c r="AT71"/>
  <c r="T71"/>
  <c r="AV71"/>
  <c r="U71"/>
  <c r="A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N71"/>
  <c r="BA71"/>
  <c r="O74"/>
  <c r="AX74"/>
  <c r="P74"/>
  <c r="AZ74"/>
  <c r="AO74"/>
  <c r="BL74"/>
  <c r="Q74"/>
  <c r="AY74"/>
  <c r="R74"/>
  <c r="AW74"/>
  <c r="S74"/>
  <c r="AT74"/>
  <c r="T74"/>
  <c r="AV74"/>
  <c r="BH74"/>
  <c r="U74"/>
  <c r="A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N74"/>
  <c r="BA74"/>
  <c r="BM74"/>
  <c r="O78"/>
  <c r="AX78"/>
  <c r="P78"/>
  <c r="AZ78"/>
  <c r="Q78"/>
  <c r="AY78"/>
  <c r="R78"/>
  <c r="AW78"/>
  <c r="S78"/>
  <c r="AT78"/>
  <c r="T78"/>
  <c r="AV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N78"/>
  <c r="BA78"/>
  <c r="O84"/>
  <c r="AX84"/>
  <c r="P84"/>
  <c r="AZ84"/>
  <c r="AO84"/>
  <c r="BL84"/>
  <c r="Q84"/>
  <c r="AY84"/>
  <c r="R84"/>
  <c r="AW84"/>
  <c r="BI84"/>
  <c r="S84"/>
  <c r="AT84"/>
  <c r="T84"/>
  <c r="AV84"/>
  <c r="BH84"/>
  <c r="U84"/>
  <c r="A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N84"/>
  <c r="BA84"/>
  <c r="BM84"/>
  <c r="O90"/>
  <c r="AX90"/>
  <c r="P90"/>
  <c r="AZ90"/>
  <c r="Q90"/>
  <c r="AY90"/>
  <c r="R90"/>
  <c r="AW90"/>
  <c r="S90"/>
  <c r="AT90"/>
  <c r="T90"/>
  <c r="AV90"/>
  <c r="U90"/>
  <c r="AU90"/>
  <c r="V90"/>
  <c r="W90"/>
  <c r="X90"/>
  <c r="Y90"/>
  <c r="Z90"/>
  <c r="AA90"/>
  <c r="AB90"/>
  <c r="AC90"/>
  <c r="AD90"/>
  <c r="AE90"/>
  <c r="AF90"/>
  <c r="AG90"/>
  <c r="AH90"/>
  <c r="AS90"/>
  <c r="AO90"/>
  <c r="BE90"/>
  <c r="AI90"/>
  <c r="AJ90"/>
  <c r="AK90"/>
  <c r="AL90"/>
  <c r="AM90"/>
  <c r="AN90"/>
  <c r="N90"/>
  <c r="BA90"/>
  <c r="O95"/>
  <c r="AX95"/>
  <c r="P95"/>
  <c r="AZ95"/>
  <c r="AO95"/>
  <c r="BL95"/>
  <c r="Q95"/>
  <c r="AY95"/>
  <c r="R95"/>
  <c r="AW95"/>
  <c r="BI95"/>
  <c r="S95"/>
  <c r="AT95"/>
  <c r="BF95"/>
  <c r="T95"/>
  <c r="AV95"/>
  <c r="U95"/>
  <c r="AU95"/>
  <c r="V95"/>
  <c r="W95"/>
  <c r="X95"/>
  <c r="Y95"/>
  <c r="Z95"/>
  <c r="AA95"/>
  <c r="AB95"/>
  <c r="AC95"/>
  <c r="AD95"/>
  <c r="AE95"/>
  <c r="AF95"/>
  <c r="AG95"/>
  <c r="AH95"/>
  <c r="AI95"/>
  <c r="AJ95"/>
  <c r="AK95"/>
  <c r="AL95"/>
  <c r="AM95"/>
  <c r="AN95"/>
  <c r="N95"/>
  <c r="BA95"/>
  <c r="BM95"/>
  <c r="O100"/>
  <c r="AX100"/>
  <c r="P100"/>
  <c r="AZ100"/>
  <c r="Q100"/>
  <c r="AY100"/>
  <c r="R100"/>
  <c r="AW100"/>
  <c r="S100"/>
  <c r="AT100"/>
  <c r="T100"/>
  <c r="AV100"/>
  <c r="U100"/>
  <c r="AU100"/>
  <c r="V100"/>
  <c r="W100"/>
  <c r="X100"/>
  <c r="Y100"/>
  <c r="Z100"/>
  <c r="AA100"/>
  <c r="AB100"/>
  <c r="AC100"/>
  <c r="AD100"/>
  <c r="AE100"/>
  <c r="AF100"/>
  <c r="AG100"/>
  <c r="AH100"/>
  <c r="AS100"/>
  <c r="AI100"/>
  <c r="AJ100"/>
  <c r="AK100"/>
  <c r="AL100"/>
  <c r="AM100"/>
  <c r="AN100"/>
  <c r="AO100"/>
  <c r="N100"/>
  <c r="BA100"/>
  <c r="O102"/>
  <c r="AX102"/>
  <c r="P102"/>
  <c r="AZ102"/>
  <c r="AO102"/>
  <c r="BL102"/>
  <c r="Q102"/>
  <c r="AY102"/>
  <c r="R102"/>
  <c r="AW102"/>
  <c r="S102"/>
  <c r="AT102"/>
  <c r="T102"/>
  <c r="AV102"/>
  <c r="BH102"/>
  <c r="U102"/>
  <c r="AU102"/>
  <c r="V102"/>
  <c r="W102"/>
  <c r="X102"/>
  <c r="Y102"/>
  <c r="Z102"/>
  <c r="AA102"/>
  <c r="AB102"/>
  <c r="AC102"/>
  <c r="AD102"/>
  <c r="AE102"/>
  <c r="AF102"/>
  <c r="AG102"/>
  <c r="AH102"/>
  <c r="AI102"/>
  <c r="AJ102"/>
  <c r="AK102"/>
  <c r="AL102"/>
  <c r="AM102"/>
  <c r="AN102"/>
  <c r="N102"/>
  <c r="BA102"/>
  <c r="O108"/>
  <c r="AX108"/>
  <c r="P108"/>
  <c r="AZ108"/>
  <c r="Q108"/>
  <c r="AY108"/>
  <c r="R108"/>
  <c r="AW108"/>
  <c r="S108"/>
  <c r="AT108"/>
  <c r="T108"/>
  <c r="AV108"/>
  <c r="U108"/>
  <c r="AU108"/>
  <c r="V108"/>
  <c r="W108"/>
  <c r="X108"/>
  <c r="Y108"/>
  <c r="Z108"/>
  <c r="AA108"/>
  <c r="AB108"/>
  <c r="AC108"/>
  <c r="AD108"/>
  <c r="AE108"/>
  <c r="AF108"/>
  <c r="AG108"/>
  <c r="AH108"/>
  <c r="AI108"/>
  <c r="AJ108"/>
  <c r="AK108"/>
  <c r="AL108"/>
  <c r="AM108"/>
  <c r="AN108"/>
  <c r="AO108"/>
  <c r="N108"/>
  <c r="BA108"/>
  <c r="O113"/>
  <c r="AX113"/>
  <c r="P113"/>
  <c r="AZ113"/>
  <c r="AO113"/>
  <c r="BL113"/>
  <c r="Q113"/>
  <c r="AY113"/>
  <c r="R113"/>
  <c r="AW113"/>
  <c r="S113"/>
  <c r="AT113"/>
  <c r="T113"/>
  <c r="AV113"/>
  <c r="BH113"/>
  <c r="U113"/>
  <c r="AU113"/>
  <c r="V113"/>
  <c r="W113"/>
  <c r="X113"/>
  <c r="Y113"/>
  <c r="Z113"/>
  <c r="AA113"/>
  <c r="AB113"/>
  <c r="AC113"/>
  <c r="AD113"/>
  <c r="AE113"/>
  <c r="AF113"/>
  <c r="AG113"/>
  <c r="AH113"/>
  <c r="AI113"/>
  <c r="AJ113"/>
  <c r="AK113"/>
  <c r="AL113"/>
  <c r="AM113"/>
  <c r="AN113"/>
  <c r="N113"/>
  <c r="BA113"/>
  <c r="BM113"/>
  <c r="O119"/>
  <c r="AX119"/>
  <c r="P119"/>
  <c r="AZ119"/>
  <c r="Q119"/>
  <c r="AY119"/>
  <c r="R119"/>
  <c r="AW119"/>
  <c r="S119"/>
  <c r="AT119"/>
  <c r="T119"/>
  <c r="AV119"/>
  <c r="U119"/>
  <c r="AU119"/>
  <c r="V119"/>
  <c r="W119"/>
  <c r="X119"/>
  <c r="Y119"/>
  <c r="Z119"/>
  <c r="AA119"/>
  <c r="AB119"/>
  <c r="AC119"/>
  <c r="AD119"/>
  <c r="AE119"/>
  <c r="AF119"/>
  <c r="AG119"/>
  <c r="AH119"/>
  <c r="AI119"/>
  <c r="AJ119"/>
  <c r="AK119"/>
  <c r="AL119"/>
  <c r="AM119"/>
  <c r="AN119"/>
  <c r="AO119"/>
  <c r="N119"/>
  <c r="BA119"/>
  <c r="O125"/>
  <c r="AX125"/>
  <c r="P125"/>
  <c r="AZ125"/>
  <c r="AO125"/>
  <c r="BL125"/>
  <c r="Q125"/>
  <c r="AY125"/>
  <c r="R125"/>
  <c r="AW125"/>
  <c r="S125"/>
  <c r="AT125"/>
  <c r="T125"/>
  <c r="AV125"/>
  <c r="BH125"/>
  <c r="U125"/>
  <c r="AU125"/>
  <c r="V125"/>
  <c r="W125"/>
  <c r="X125"/>
  <c r="Y125"/>
  <c r="Z125"/>
  <c r="AA125"/>
  <c r="AB125"/>
  <c r="AC125"/>
  <c r="AD125"/>
  <c r="AE125"/>
  <c r="AF125"/>
  <c r="AG125"/>
  <c r="AH125"/>
  <c r="AI125"/>
  <c r="AJ125"/>
  <c r="AK125"/>
  <c r="AL125"/>
  <c r="AM125"/>
  <c r="AN125"/>
  <c r="N125"/>
  <c r="BA125"/>
  <c r="O131"/>
  <c r="AX131"/>
  <c r="P131"/>
  <c r="AZ131"/>
  <c r="Q131"/>
  <c r="AY131"/>
  <c r="R131"/>
  <c r="AW131"/>
  <c r="S131"/>
  <c r="AT131"/>
  <c r="T131"/>
  <c r="AV131"/>
  <c r="U131"/>
  <c r="AU131"/>
  <c r="V131"/>
  <c r="W131"/>
  <c r="X131"/>
  <c r="Y131"/>
  <c r="Z131"/>
  <c r="AA131"/>
  <c r="AB131"/>
  <c r="AC131"/>
  <c r="AD131"/>
  <c r="AE131"/>
  <c r="AF131"/>
  <c r="AG131"/>
  <c r="AH131"/>
  <c r="AI131"/>
  <c r="AJ131"/>
  <c r="AK131"/>
  <c r="AL131"/>
  <c r="AM131"/>
  <c r="AN131"/>
  <c r="AO131"/>
  <c r="N131"/>
  <c r="BA131"/>
  <c r="O136"/>
  <c r="AX136"/>
  <c r="P136"/>
  <c r="AZ136"/>
  <c r="AO136"/>
  <c r="BL136"/>
  <c r="Q136"/>
  <c r="AY136"/>
  <c r="R136"/>
  <c r="AW136"/>
  <c r="S136"/>
  <c r="AT136"/>
  <c r="T136"/>
  <c r="AV136"/>
  <c r="BH136"/>
  <c r="U136"/>
  <c r="AU136"/>
  <c r="V136"/>
  <c r="W136"/>
  <c r="X136"/>
  <c r="Y136"/>
  <c r="Z136"/>
  <c r="AA136"/>
  <c r="AB136"/>
  <c r="AC136"/>
  <c r="AD136"/>
  <c r="AE136"/>
  <c r="AF136"/>
  <c r="AG136"/>
  <c r="AH136"/>
  <c r="AI136"/>
  <c r="AJ136"/>
  <c r="AK136"/>
  <c r="AL136"/>
  <c r="AM136"/>
  <c r="AN136"/>
  <c r="N136"/>
  <c r="BA136"/>
  <c r="O140"/>
  <c r="AX140"/>
  <c r="P140"/>
  <c r="AZ140"/>
  <c r="Q140"/>
  <c r="AY140"/>
  <c r="R140"/>
  <c r="AW140"/>
  <c r="S140"/>
  <c r="AT140"/>
  <c r="T140"/>
  <c r="AV140"/>
  <c r="U140"/>
  <c r="AU140"/>
  <c r="V140"/>
  <c r="W140"/>
  <c r="X140"/>
  <c r="Y140"/>
  <c r="Z140"/>
  <c r="AA140"/>
  <c r="AB140"/>
  <c r="AC140"/>
  <c r="AD140"/>
  <c r="AE140"/>
  <c r="AF140"/>
  <c r="AG140"/>
  <c r="AH140"/>
  <c r="AI140"/>
  <c r="AJ140"/>
  <c r="AK140"/>
  <c r="AL140"/>
  <c r="AM140"/>
  <c r="AN140"/>
  <c r="AO140"/>
  <c r="N140"/>
  <c r="BA140"/>
  <c r="O146"/>
  <c r="AX146"/>
  <c r="P146"/>
  <c r="AZ146"/>
  <c r="BL146"/>
  <c r="Q146"/>
  <c r="AY146"/>
  <c r="R146"/>
  <c r="AW146"/>
  <c r="S146"/>
  <c r="AT146"/>
  <c r="T146"/>
  <c r="AV146"/>
  <c r="BH146"/>
  <c r="U146"/>
  <c r="AU146"/>
  <c r="V146"/>
  <c r="W146"/>
  <c r="X146"/>
  <c r="Y146"/>
  <c r="Z146"/>
  <c r="AA146"/>
  <c r="AB146"/>
  <c r="AC146"/>
  <c r="AD146"/>
  <c r="AE146"/>
  <c r="AF146"/>
  <c r="AG146"/>
  <c r="AH146"/>
  <c r="AI146"/>
  <c r="AJ146"/>
  <c r="AK146"/>
  <c r="AL146"/>
  <c r="AM146"/>
  <c r="AN146"/>
  <c r="O152"/>
  <c r="AX152"/>
  <c r="P152"/>
  <c r="AZ152"/>
  <c r="Q152"/>
  <c r="AY152"/>
  <c r="R152"/>
  <c r="AW152"/>
  <c r="S152"/>
  <c r="AT152"/>
  <c r="T152"/>
  <c r="AV152"/>
  <c r="U152"/>
  <c r="AU152"/>
  <c r="V152"/>
  <c r="W152"/>
  <c r="X152"/>
  <c r="Y152"/>
  <c r="Z152"/>
  <c r="AA152"/>
  <c r="AB152"/>
  <c r="AC152"/>
  <c r="AD152"/>
  <c r="AE152"/>
  <c r="AF152"/>
  <c r="AG152"/>
  <c r="AH152"/>
  <c r="AI152"/>
  <c r="AJ152"/>
  <c r="AK152"/>
  <c r="AL152"/>
  <c r="AM152"/>
  <c r="AN152"/>
  <c r="AO152"/>
  <c r="N152"/>
  <c r="BA152"/>
  <c r="O158"/>
  <c r="AX158"/>
  <c r="P158"/>
  <c r="AZ158"/>
  <c r="AO158"/>
  <c r="BL158"/>
  <c r="Q158"/>
  <c r="AY158"/>
  <c r="R158"/>
  <c r="AW158"/>
  <c r="S158"/>
  <c r="AT158"/>
  <c r="T158"/>
  <c r="AV158"/>
  <c r="BH158"/>
  <c r="U158"/>
  <c r="AU158"/>
  <c r="V158"/>
  <c r="W158"/>
  <c r="X158"/>
  <c r="Y158"/>
  <c r="Z158"/>
  <c r="AA158"/>
  <c r="AB158"/>
  <c r="AC158"/>
  <c r="AD158"/>
  <c r="AE158"/>
  <c r="AF158"/>
  <c r="AG158"/>
  <c r="AH158"/>
  <c r="AI158"/>
  <c r="AJ158"/>
  <c r="AK158"/>
  <c r="AL158"/>
  <c r="AM158"/>
  <c r="AN158"/>
  <c r="N158"/>
  <c r="BA158"/>
  <c r="BM158"/>
  <c r="O6"/>
  <c r="AX6"/>
  <c r="P6"/>
  <c r="AZ6"/>
  <c r="Q6"/>
  <c r="AY6"/>
  <c r="R6"/>
  <c r="AW6"/>
  <c r="BI6"/>
  <c r="S6"/>
  <c r="AT6"/>
  <c r="T6"/>
  <c r="AV6"/>
  <c r="U6"/>
  <c r="A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N6"/>
  <c r="BA6"/>
  <c r="BG136"/>
  <c r="BG125"/>
  <c r="BG102"/>
  <c r="BG95"/>
  <c r="BG74"/>
  <c r="AQ71"/>
  <c r="BC71"/>
  <c r="BK71"/>
  <c r="BG66"/>
  <c r="BG44"/>
  <c r="AQ40"/>
  <c r="BC40"/>
  <c r="BG34"/>
  <c r="BG23"/>
  <c r="BJ18"/>
  <c r="BG12"/>
  <c r="BK84"/>
  <c r="S100" i="4"/>
  <c r="BK152" i="2"/>
  <c r="BK140"/>
  <c r="BK78"/>
  <c r="BK50"/>
  <c r="BH6"/>
  <c r="BF6"/>
  <c r="BK119"/>
  <c r="BK40"/>
  <c r="BK18"/>
  <c r="AQ131"/>
  <c r="BC131"/>
  <c r="AQ100"/>
  <c r="BC100"/>
  <c r="AQ50"/>
  <c r="BC50"/>
  <c r="BF113"/>
  <c r="BJ90"/>
  <c r="BJ78"/>
  <c r="BF55"/>
  <c r="BF34"/>
  <c r="BF23"/>
  <c r="BF12"/>
  <c r="BK6"/>
  <c r="BK131"/>
  <c r="AQ108"/>
  <c r="BC108"/>
  <c r="AS146"/>
  <c r="BE146"/>
  <c r="BI125"/>
  <c r="BI102"/>
  <c r="AQ90"/>
  <c r="BC90"/>
  <c r="BL50"/>
  <c r="AQ28"/>
  <c r="BC28"/>
  <c r="BG108"/>
  <c r="BG40"/>
  <c r="R119" i="4"/>
  <c r="BL108" i="2"/>
  <c r="BL100"/>
  <c r="BK158"/>
  <c r="BG152"/>
  <c r="BG131"/>
  <c r="BK125"/>
  <c r="BK102"/>
  <c r="BG100"/>
  <c r="BK66"/>
  <c r="BG18"/>
  <c r="BL90"/>
  <c r="BL78"/>
  <c r="BJ152"/>
  <c r="BJ119"/>
  <c r="BG71"/>
  <c r="AP140"/>
  <c r="BB140"/>
  <c r="BH152"/>
  <c r="BH119"/>
  <c r="AR108"/>
  <c r="BD108"/>
  <c r="BH108"/>
  <c r="AQ102"/>
  <c r="BC102"/>
  <c r="AR100"/>
  <c r="BD100"/>
  <c r="BH100"/>
  <c r="AQ95"/>
  <c r="BC95"/>
  <c r="AR90"/>
  <c r="BD90"/>
  <c r="BH90"/>
  <c r="AQ84"/>
  <c r="BC84"/>
  <c r="AR78"/>
  <c r="BD78"/>
  <c r="BH78"/>
  <c r="AQ74"/>
  <c r="BC74"/>
  <c r="BH71"/>
  <c r="AQ66"/>
  <c r="BC66"/>
  <c r="BH61"/>
  <c r="AQ55"/>
  <c r="BC55"/>
  <c r="BH50"/>
  <c r="AQ44"/>
  <c r="BC44"/>
  <c r="BH40"/>
  <c r="AQ34"/>
  <c r="BC34"/>
  <c r="BH28"/>
  <c r="AQ23"/>
  <c r="BC23"/>
  <c r="BH18"/>
  <c r="AQ12"/>
  <c r="BC12"/>
  <c r="BK100"/>
  <c r="BE100"/>
  <c r="BL40"/>
  <c r="BL28"/>
  <c r="BJ28"/>
  <c r="BE28"/>
  <c r="AQ146"/>
  <c r="BC146"/>
  <c r="BH140"/>
  <c r="AQ125"/>
  <c r="BC125"/>
  <c r="AQ113"/>
  <c r="BC113"/>
  <c r="AR158"/>
  <c r="BD158"/>
  <c r="AP158"/>
  <c r="BB158"/>
  <c r="BJ158"/>
  <c r="AP152"/>
  <c r="BB152"/>
  <c r="BF152"/>
  <c r="AR146"/>
  <c r="BD146"/>
  <c r="BJ146"/>
  <c r="BF140"/>
  <c r="AR136"/>
  <c r="BD136"/>
  <c r="BJ136"/>
  <c r="BF131"/>
  <c r="BJ125"/>
  <c r="BF119"/>
  <c r="BJ113"/>
  <c r="AP108"/>
  <c r="BB108"/>
  <c r="BF108"/>
  <c r="AR102"/>
  <c r="BD102"/>
  <c r="BJ102"/>
  <c r="AP100"/>
  <c r="BB100"/>
  <c r="BF100"/>
  <c r="BJ95"/>
  <c r="AP90"/>
  <c r="BB90"/>
  <c r="BF90"/>
  <c r="AR84"/>
  <c r="BD84"/>
  <c r="BJ84"/>
  <c r="AP78"/>
  <c r="BB78"/>
  <c r="BF78"/>
  <c r="BJ74"/>
  <c r="BF71"/>
  <c r="AR66"/>
  <c r="BD66"/>
  <c r="AP66"/>
  <c r="BB66"/>
  <c r="BJ66"/>
  <c r="BF61"/>
  <c r="BJ55"/>
  <c r="AP50"/>
  <c r="BB50"/>
  <c r="BF50"/>
  <c r="AR44"/>
  <c r="BD44"/>
  <c r="BJ44"/>
  <c r="AP40"/>
  <c r="BB40"/>
  <c r="BF40"/>
  <c r="AR34"/>
  <c r="BD34"/>
  <c r="AP34"/>
  <c r="BB34"/>
  <c r="BJ34"/>
  <c r="AP28"/>
  <c r="BB28"/>
  <c r="BF28"/>
  <c r="AR23"/>
  <c r="BD23"/>
  <c r="BJ23"/>
  <c r="AP18"/>
  <c r="BB18"/>
  <c r="BF18"/>
  <c r="BJ12"/>
  <c r="BK108"/>
  <c r="BK90"/>
  <c r="BK61"/>
  <c r="BK28"/>
  <c r="BJ140"/>
  <c r="BG78"/>
  <c r="AR6"/>
  <c r="BD6"/>
  <c r="AQ158"/>
  <c r="BC158"/>
  <c r="AR140"/>
  <c r="BD140"/>
  <c r="AQ136"/>
  <c r="BC136"/>
  <c r="BH131"/>
  <c r="AS6"/>
  <c r="BE6"/>
  <c r="AS158"/>
  <c r="BE158"/>
  <c r="BM152"/>
  <c r="AS152"/>
  <c r="BE152"/>
  <c r="BI152"/>
  <c r="BM140"/>
  <c r="AS140"/>
  <c r="BE140"/>
  <c r="BI140"/>
  <c r="AS136"/>
  <c r="BE136"/>
  <c r="BM131"/>
  <c r="AS131"/>
  <c r="BE131"/>
  <c r="BI131"/>
  <c r="BM119"/>
  <c r="AS119"/>
  <c r="BE119"/>
  <c r="BI119"/>
  <c r="BM108"/>
  <c r="AS108"/>
  <c r="BE108"/>
  <c r="BI108"/>
  <c r="AS102"/>
  <c r="BE102"/>
  <c r="BM100"/>
  <c r="BI100"/>
  <c r="BM90"/>
  <c r="BI90"/>
  <c r="AS84"/>
  <c r="BE84"/>
  <c r="BM78"/>
  <c r="AS78"/>
  <c r="BE78"/>
  <c r="BI78"/>
  <c r="AS74"/>
  <c r="BE74"/>
  <c r="BM71"/>
  <c r="AS71"/>
  <c r="BE71"/>
  <c r="BI71"/>
  <c r="AS66"/>
  <c r="BE66"/>
  <c r="BM61"/>
  <c r="BI61"/>
  <c r="BM50"/>
  <c r="AS50"/>
  <c r="BE50"/>
  <c r="BI50"/>
  <c r="BM40"/>
  <c r="AS40"/>
  <c r="BE40"/>
  <c r="BI40"/>
  <c r="BM28"/>
  <c r="BI28"/>
  <c r="BM18"/>
  <c r="AS18"/>
  <c r="BE18"/>
  <c r="BI18"/>
  <c r="AS12"/>
  <c r="BE12"/>
  <c r="S55" i="4"/>
  <c r="S95"/>
  <c r="S136"/>
  <c r="T95"/>
  <c r="AP84" i="2"/>
  <c r="BB84"/>
  <c r="AR74"/>
  <c r="BD74"/>
  <c r="AP136"/>
  <c r="BB136"/>
  <c r="AP102"/>
  <c r="BB102"/>
  <c r="BL152"/>
  <c r="BL61"/>
  <c r="AQ18"/>
  <c r="BC18"/>
  <c r="AR152"/>
  <c r="BD152"/>
  <c r="BJ131"/>
  <c r="BF125"/>
  <c r="BJ108"/>
  <c r="BJ100"/>
  <c r="BJ71"/>
  <c r="BJ61"/>
  <c r="AR50"/>
  <c r="BD50"/>
  <c r="BJ50"/>
  <c r="AR40"/>
  <c r="BD40"/>
  <c r="BJ40"/>
  <c r="BL140"/>
  <c r="BL119"/>
  <c r="BI158"/>
  <c r="BI146"/>
  <c r="BI136"/>
  <c r="BM125"/>
  <c r="BI74"/>
  <c r="BI66"/>
  <c r="BI44"/>
  <c r="BI23"/>
  <c r="AP146"/>
  <c r="BB146"/>
  <c r="AP74"/>
  <c r="BB74"/>
  <c r="AS61"/>
  <c r="BE61"/>
  <c r="AQ6"/>
  <c r="BC6"/>
  <c r="BL131"/>
  <c r="BL71"/>
  <c r="BL18"/>
  <c r="BG6"/>
  <c r="AQ152"/>
  <c r="BC152"/>
  <c r="BK146"/>
  <c r="AQ140"/>
  <c r="BC140"/>
  <c r="BG140"/>
  <c r="BK136"/>
  <c r="AQ119"/>
  <c r="BC119"/>
  <c r="BG119"/>
  <c r="BK113"/>
  <c r="BK95"/>
  <c r="BG90"/>
  <c r="AQ78"/>
  <c r="BC78"/>
  <c r="BK74"/>
  <c r="AQ61"/>
  <c r="BC61"/>
  <c r="BG61"/>
  <c r="BK55"/>
  <c r="BG50"/>
  <c r="BK44"/>
  <c r="BK34"/>
  <c r="BG28"/>
  <c r="S44" i="4"/>
  <c r="T71"/>
  <c r="S84"/>
  <c r="T108"/>
  <c r="T152"/>
  <c r="T158"/>
  <c r="T136"/>
  <c r="Q113"/>
  <c r="T66"/>
  <c r="T55"/>
  <c r="T50"/>
  <c r="T28"/>
  <c r="S12"/>
  <c r="R12"/>
  <c r="R152"/>
  <c r="T146"/>
  <c r="S140"/>
  <c r="R108"/>
  <c r="T102"/>
  <c r="T90"/>
  <c r="T6"/>
  <c r="T12"/>
  <c r="S28"/>
  <c r="T44"/>
  <c r="R55"/>
  <c r="S71"/>
  <c r="T84"/>
  <c r="R95"/>
  <c r="T100"/>
  <c r="S108"/>
  <c r="T125"/>
  <c r="R136"/>
  <c r="T140"/>
  <c r="S152"/>
  <c r="R34"/>
  <c r="R74"/>
  <c r="R113"/>
  <c r="R158"/>
  <c r="S34"/>
  <c r="S66"/>
  <c r="S74"/>
  <c r="S113"/>
  <c r="S158"/>
  <c r="Q6"/>
  <c r="T34"/>
  <c r="R50"/>
  <c r="Q71"/>
  <c r="T74"/>
  <c r="R90"/>
  <c r="Q108"/>
  <c r="T113"/>
  <c r="Q131"/>
  <c r="Q152"/>
  <c r="R28"/>
  <c r="R44"/>
  <c r="S61"/>
  <c r="R84"/>
  <c r="R125"/>
  <c r="Q12"/>
  <c r="Q34"/>
  <c r="Q55"/>
  <c r="T61"/>
  <c r="R71"/>
  <c r="Q74"/>
  <c r="Q95"/>
  <c r="S125"/>
  <c r="Q136"/>
  <c r="Q158"/>
  <c r="S23"/>
  <c r="T119"/>
  <c r="R131"/>
  <c r="T23"/>
  <c r="S6"/>
  <c r="S18"/>
  <c r="R23"/>
  <c r="S40"/>
  <c r="S50"/>
  <c r="Q61"/>
  <c r="Q78"/>
  <c r="S90"/>
  <c r="Q100"/>
  <c r="Q119"/>
  <c r="S131"/>
  <c r="Q140"/>
  <c r="R6"/>
  <c r="Q23"/>
  <c r="Q44"/>
  <c r="R61"/>
  <c r="Q84"/>
  <c r="R100"/>
  <c r="R102"/>
  <c r="Q125"/>
  <c r="T131"/>
  <c r="R140"/>
  <c r="R146"/>
  <c r="T78"/>
  <c r="S146"/>
  <c r="S102"/>
  <c r="R66"/>
  <c r="R40"/>
  <c r="Q146"/>
  <c r="Q90"/>
  <c r="Q40"/>
  <c r="Q28"/>
  <c r="Q18"/>
  <c r="T40"/>
  <c r="R78"/>
  <c r="R18"/>
  <c r="Q102"/>
  <c r="S119"/>
  <c r="T18"/>
  <c r="Q66"/>
  <c r="Q50"/>
  <c r="S78"/>
  <c r="AP125" i="2"/>
  <c r="BB125"/>
  <c r="AP113"/>
  <c r="BB113"/>
  <c r="AP95"/>
  <c r="BB95"/>
  <c r="AP23"/>
  <c r="BB23"/>
  <c r="AP6"/>
  <c r="BB6"/>
  <c r="AP131"/>
  <c r="BB131"/>
  <c r="AS125"/>
  <c r="BE125"/>
  <c r="AP119"/>
  <c r="BB119"/>
  <c r="AS113"/>
  <c r="BE113"/>
  <c r="AS95"/>
  <c r="BE95"/>
  <c r="AP71"/>
  <c r="BB71"/>
  <c r="AP61"/>
  <c r="BB61"/>
  <c r="AS55"/>
  <c r="BE55"/>
  <c r="AS34"/>
  <c r="BE34"/>
  <c r="BK23"/>
  <c r="BK12"/>
  <c r="BG146"/>
  <c r="BG113"/>
  <c r="BM102"/>
  <c r="BH95"/>
  <c r="BG55"/>
  <c r="AR113"/>
  <c r="BD113"/>
  <c r="AR55"/>
  <c r="BD55"/>
  <c r="AP55"/>
  <c r="BB55"/>
  <c r="AP12"/>
  <c r="BB12"/>
  <c r="BG84"/>
  <c r="AR125"/>
  <c r="BD125"/>
  <c r="AR95"/>
  <c r="BD95"/>
  <c r="AR12"/>
  <c r="BD12"/>
  <c r="AP44"/>
  <c r="BB44"/>
  <c r="BM6"/>
  <c r="BL6"/>
  <c r="BJ6"/>
  <c r="BF158"/>
  <c r="BF146"/>
  <c r="BF136"/>
  <c r="AR131"/>
  <c r="BD131"/>
  <c r="AR119"/>
  <c r="BD119"/>
  <c r="BF102"/>
  <c r="BF84"/>
  <c r="BF74"/>
  <c r="AR71"/>
  <c r="BD71"/>
  <c r="AR61"/>
  <c r="BD61"/>
  <c r="BF44"/>
  <c r="AR28"/>
  <c r="BD28"/>
  <c r="AR18"/>
  <c r="BD18"/>
  <c r="BG158"/>
  <c r="BM136"/>
  <c r="BI113"/>
  <c r="BI55"/>
  <c r="BM44"/>
  <c r="BH23"/>
  <c r="BI34"/>
  <c r="BM23"/>
  <c r="AS23"/>
  <c r="BE23"/>
  <c r="BI12"/>
  <c r="BM12"/>
  <c r="N7" i="4"/>
  <c r="O7"/>
  <c r="P7"/>
  <c r="N8"/>
  <c r="O8"/>
  <c r="P8"/>
  <c r="N9"/>
  <c r="O9"/>
  <c r="P9"/>
  <c r="N10"/>
  <c r="O10"/>
  <c r="P10"/>
  <c r="N11"/>
  <c r="O11"/>
  <c r="P11"/>
  <c r="N13"/>
  <c r="O13"/>
  <c r="P13"/>
  <c r="N14"/>
  <c r="O14"/>
  <c r="P14"/>
  <c r="N15"/>
  <c r="O15"/>
  <c r="P15"/>
  <c r="N16"/>
  <c r="O16"/>
  <c r="P16"/>
  <c r="N17"/>
  <c r="O17"/>
  <c r="P17"/>
  <c r="N19"/>
  <c r="O19"/>
  <c r="P19"/>
  <c r="N20"/>
  <c r="O20"/>
  <c r="P20"/>
  <c r="N21"/>
  <c r="O21"/>
  <c r="P21"/>
  <c r="N22"/>
  <c r="O22"/>
  <c r="P22"/>
  <c r="N24"/>
  <c r="O24"/>
  <c r="P24"/>
  <c r="N25"/>
  <c r="O25"/>
  <c r="P25"/>
  <c r="N26"/>
  <c r="O26"/>
  <c r="P26"/>
  <c r="N27"/>
  <c r="O27"/>
  <c r="P27"/>
  <c r="N29"/>
  <c r="O29"/>
  <c r="P29"/>
  <c r="N30"/>
  <c r="O30"/>
  <c r="P30"/>
  <c r="N31"/>
  <c r="O31"/>
  <c r="P31"/>
  <c r="N32"/>
  <c r="O32"/>
  <c r="P32"/>
  <c r="N33"/>
  <c r="O33"/>
  <c r="P33"/>
  <c r="N35"/>
  <c r="O35"/>
  <c r="P35"/>
  <c r="N36"/>
  <c r="O36"/>
  <c r="P36"/>
  <c r="N37"/>
  <c r="O37"/>
  <c r="P37"/>
  <c r="N38"/>
  <c r="O38"/>
  <c r="P38"/>
  <c r="N39"/>
  <c r="O39"/>
  <c r="P39"/>
  <c r="N41"/>
  <c r="O41"/>
  <c r="P41"/>
  <c r="N42"/>
  <c r="O42"/>
  <c r="P42"/>
  <c r="N43"/>
  <c r="O43"/>
  <c r="P43"/>
  <c r="N45"/>
  <c r="O45"/>
  <c r="P45"/>
  <c r="N46"/>
  <c r="O46"/>
  <c r="P46"/>
  <c r="N47"/>
  <c r="O47"/>
  <c r="P47"/>
  <c r="N48"/>
  <c r="O48"/>
  <c r="P48"/>
  <c r="N49"/>
  <c r="O49"/>
  <c r="P49"/>
  <c r="N51"/>
  <c r="O51"/>
  <c r="P51"/>
  <c r="N52"/>
  <c r="O52"/>
  <c r="P52"/>
  <c r="N53"/>
  <c r="O53"/>
  <c r="P53"/>
  <c r="N54"/>
  <c r="O54"/>
  <c r="P54"/>
  <c r="N56"/>
  <c r="O56"/>
  <c r="P56"/>
  <c r="N57"/>
  <c r="O57"/>
  <c r="P57"/>
  <c r="N58"/>
  <c r="O58"/>
  <c r="P58"/>
  <c r="N59"/>
  <c r="O59"/>
  <c r="P59"/>
  <c r="N60"/>
  <c r="O60"/>
  <c r="P60"/>
  <c r="N62"/>
  <c r="O62"/>
  <c r="P62"/>
  <c r="N63"/>
  <c r="O63"/>
  <c r="P63"/>
  <c r="N64"/>
  <c r="O64"/>
  <c r="P64"/>
  <c r="N65"/>
  <c r="O65"/>
  <c r="P65"/>
  <c r="N67"/>
  <c r="O67"/>
  <c r="P67"/>
  <c r="N68"/>
  <c r="O68"/>
  <c r="P68"/>
  <c r="N69"/>
  <c r="O69"/>
  <c r="P69"/>
  <c r="N70"/>
  <c r="O70"/>
  <c r="P70"/>
  <c r="N72"/>
  <c r="O72"/>
  <c r="P72"/>
  <c r="N73"/>
  <c r="O73"/>
  <c r="P73"/>
  <c r="N75"/>
  <c r="O75"/>
  <c r="P75"/>
  <c r="N76"/>
  <c r="O76"/>
  <c r="P76"/>
  <c r="N77"/>
  <c r="O77"/>
  <c r="P77"/>
  <c r="N79"/>
  <c r="O79"/>
  <c r="P79"/>
  <c r="N80"/>
  <c r="O80"/>
  <c r="P80"/>
  <c r="N81"/>
  <c r="O81"/>
  <c r="P81"/>
  <c r="N82"/>
  <c r="O82"/>
  <c r="P82"/>
  <c r="N83"/>
  <c r="O83"/>
  <c r="P83"/>
  <c r="N85"/>
  <c r="O85"/>
  <c r="P85"/>
  <c r="N86"/>
  <c r="O86"/>
  <c r="P86"/>
  <c r="N87"/>
  <c r="O87"/>
  <c r="P87"/>
  <c r="N88"/>
  <c r="O88"/>
  <c r="P88"/>
  <c r="N89"/>
  <c r="O89"/>
  <c r="P89"/>
  <c r="N91"/>
  <c r="O91"/>
  <c r="P91"/>
  <c r="N92"/>
  <c r="O92"/>
  <c r="P92"/>
  <c r="N93"/>
  <c r="O93"/>
  <c r="P93"/>
  <c r="N94"/>
  <c r="O94"/>
  <c r="P94"/>
  <c r="N96"/>
  <c r="O96"/>
  <c r="P96"/>
  <c r="N97"/>
  <c r="O97"/>
  <c r="P97"/>
  <c r="N98"/>
  <c r="O98"/>
  <c r="P98"/>
  <c r="N99"/>
  <c r="O99"/>
  <c r="P99"/>
  <c r="N101"/>
  <c r="O101"/>
  <c r="P101"/>
  <c r="N103"/>
  <c r="O103"/>
  <c r="P103"/>
  <c r="N104"/>
  <c r="O104"/>
  <c r="P104"/>
  <c r="N105"/>
  <c r="O105"/>
  <c r="P105"/>
  <c r="N106"/>
  <c r="O106"/>
  <c r="P106"/>
  <c r="N107"/>
  <c r="O107"/>
  <c r="P107"/>
  <c r="N109"/>
  <c r="O109"/>
  <c r="P109"/>
  <c r="N110"/>
  <c r="O110"/>
  <c r="P110"/>
  <c r="N111"/>
  <c r="O111"/>
  <c r="P111"/>
  <c r="N112"/>
  <c r="O112"/>
  <c r="P112"/>
  <c r="N114"/>
  <c r="O114"/>
  <c r="P114"/>
  <c r="N115"/>
  <c r="O115"/>
  <c r="P115"/>
  <c r="N116"/>
  <c r="O116"/>
  <c r="P116"/>
  <c r="N117"/>
  <c r="O117"/>
  <c r="P117"/>
  <c r="N118"/>
  <c r="O118"/>
  <c r="P118"/>
  <c r="N120"/>
  <c r="O120"/>
  <c r="P120"/>
  <c r="N121"/>
  <c r="O121"/>
  <c r="P121"/>
  <c r="N122"/>
  <c r="O122"/>
  <c r="P122"/>
  <c r="N123"/>
  <c r="O123"/>
  <c r="P123"/>
  <c r="N124"/>
  <c r="O124"/>
  <c r="P124"/>
  <c r="N126"/>
  <c r="O126"/>
  <c r="P126"/>
  <c r="N127"/>
  <c r="O127"/>
  <c r="P127"/>
  <c r="N128"/>
  <c r="O128"/>
  <c r="P128"/>
  <c r="N129"/>
  <c r="O129"/>
  <c r="P129"/>
  <c r="N130"/>
  <c r="O130"/>
  <c r="P130"/>
  <c r="N132"/>
  <c r="O132"/>
  <c r="P132"/>
  <c r="N133"/>
  <c r="O133"/>
  <c r="P133"/>
  <c r="N134"/>
  <c r="O134"/>
  <c r="P134"/>
  <c r="N135"/>
  <c r="O135"/>
  <c r="P135"/>
  <c r="N137"/>
  <c r="O137"/>
  <c r="P137"/>
  <c r="N138"/>
  <c r="O138"/>
  <c r="P138"/>
  <c r="N139"/>
  <c r="O139"/>
  <c r="P139"/>
  <c r="N141"/>
  <c r="O141"/>
  <c r="P141"/>
  <c r="N142"/>
  <c r="O142"/>
  <c r="P142"/>
  <c r="N143"/>
  <c r="O143"/>
  <c r="P143"/>
  <c r="N144"/>
  <c r="O144"/>
  <c r="P144"/>
  <c r="N145"/>
  <c r="O145"/>
  <c r="P145"/>
  <c r="N147"/>
  <c r="O147"/>
  <c r="P147"/>
  <c r="N148"/>
  <c r="O148"/>
  <c r="P148"/>
  <c r="N149"/>
  <c r="O149"/>
  <c r="P149"/>
  <c r="N150"/>
  <c r="O150"/>
  <c r="P150"/>
  <c r="N151"/>
  <c r="O151"/>
  <c r="P151"/>
  <c r="N153"/>
  <c r="O153"/>
  <c r="P153"/>
  <c r="N154"/>
  <c r="O154"/>
  <c r="P154"/>
  <c r="N155"/>
  <c r="O155"/>
  <c r="P155"/>
  <c r="N156"/>
  <c r="O156"/>
  <c r="P156"/>
  <c r="N157"/>
  <c r="O157"/>
  <c r="P157"/>
  <c r="N159"/>
  <c r="O159"/>
  <c r="P159"/>
  <c r="N160"/>
  <c r="O160"/>
  <c r="P160"/>
  <c r="N161"/>
  <c r="O161"/>
  <c r="P161"/>
  <c r="N162"/>
  <c r="O162"/>
  <c r="P162"/>
  <c r="N163"/>
  <c r="O163"/>
  <c r="P163"/>
  <c r="N164"/>
  <c r="O164"/>
  <c r="P164"/>
  <c r="D12"/>
  <c r="V12"/>
  <c r="E12"/>
  <c r="W12"/>
  <c r="F12"/>
  <c r="X12"/>
  <c r="G12"/>
  <c r="C12"/>
  <c r="U12"/>
  <c r="D18"/>
  <c r="V18"/>
  <c r="E18"/>
  <c r="W18"/>
  <c r="F18"/>
  <c r="X18"/>
  <c r="G18"/>
  <c r="C18"/>
  <c r="U18"/>
  <c r="D23"/>
  <c r="V23"/>
  <c r="E23"/>
  <c r="W23"/>
  <c r="F23"/>
  <c r="X23"/>
  <c r="G23"/>
  <c r="C23"/>
  <c r="U23"/>
  <c r="D28"/>
  <c r="V28"/>
  <c r="E28"/>
  <c r="W28"/>
  <c r="F28"/>
  <c r="X28"/>
  <c r="G28"/>
  <c r="C28"/>
  <c r="U28"/>
  <c r="D34"/>
  <c r="V34"/>
  <c r="E34"/>
  <c r="W34"/>
  <c r="F34"/>
  <c r="X34"/>
  <c r="G34"/>
  <c r="C34"/>
  <c r="U34"/>
  <c r="D40"/>
  <c r="V40"/>
  <c r="E40"/>
  <c r="W40"/>
  <c r="F40"/>
  <c r="X40"/>
  <c r="G40"/>
  <c r="C40"/>
  <c r="U40"/>
  <c r="D44"/>
  <c r="V44"/>
  <c r="E44"/>
  <c r="W44"/>
  <c r="F44"/>
  <c r="X44"/>
  <c r="G44"/>
  <c r="C44"/>
  <c r="U44"/>
  <c r="D50"/>
  <c r="V50"/>
  <c r="E50"/>
  <c r="W50"/>
  <c r="F50"/>
  <c r="X50"/>
  <c r="G50"/>
  <c r="C50"/>
  <c r="U50"/>
  <c r="D55"/>
  <c r="V55"/>
  <c r="E55"/>
  <c r="W55"/>
  <c r="F55"/>
  <c r="X55"/>
  <c r="G55"/>
  <c r="C55"/>
  <c r="U55"/>
  <c r="D61"/>
  <c r="V61"/>
  <c r="E61"/>
  <c r="W61"/>
  <c r="F61"/>
  <c r="X61"/>
  <c r="G61"/>
  <c r="C61"/>
  <c r="U61"/>
  <c r="D66"/>
  <c r="V66"/>
  <c r="E66"/>
  <c r="W66"/>
  <c r="F66"/>
  <c r="X66"/>
  <c r="G66"/>
  <c r="C66"/>
  <c r="U66"/>
  <c r="D71"/>
  <c r="V71"/>
  <c r="E71"/>
  <c r="W71"/>
  <c r="F71"/>
  <c r="X71"/>
  <c r="G71"/>
  <c r="C71"/>
  <c r="U71"/>
  <c r="D74"/>
  <c r="V74"/>
  <c r="E74"/>
  <c r="W74"/>
  <c r="F74"/>
  <c r="X74"/>
  <c r="G74"/>
  <c r="C74"/>
  <c r="U74"/>
  <c r="D78"/>
  <c r="V78"/>
  <c r="E78"/>
  <c r="W78"/>
  <c r="F78"/>
  <c r="X78"/>
  <c r="G78"/>
  <c r="C78"/>
  <c r="U78"/>
  <c r="D84"/>
  <c r="V84"/>
  <c r="E84"/>
  <c r="W84"/>
  <c r="F84"/>
  <c r="X84"/>
  <c r="G84"/>
  <c r="C84"/>
  <c r="U84"/>
  <c r="D90"/>
  <c r="V90"/>
  <c r="E90"/>
  <c r="W90"/>
  <c r="F90"/>
  <c r="X90"/>
  <c r="G90"/>
  <c r="C90"/>
  <c r="U90"/>
  <c r="D95"/>
  <c r="V95"/>
  <c r="E95"/>
  <c r="W95"/>
  <c r="F95"/>
  <c r="X95"/>
  <c r="G95"/>
  <c r="C95"/>
  <c r="U95"/>
  <c r="D100"/>
  <c r="V100"/>
  <c r="E100"/>
  <c r="W100"/>
  <c r="F100"/>
  <c r="X100"/>
  <c r="G100"/>
  <c r="C100"/>
  <c r="U100"/>
  <c r="D102"/>
  <c r="V102"/>
  <c r="E102"/>
  <c r="W102"/>
  <c r="F102"/>
  <c r="X102"/>
  <c r="G102"/>
  <c r="C102"/>
  <c r="U102"/>
  <c r="D108"/>
  <c r="V108"/>
  <c r="E108"/>
  <c r="W108"/>
  <c r="F108"/>
  <c r="X108"/>
  <c r="G108"/>
  <c r="C108"/>
  <c r="U108"/>
  <c r="D113"/>
  <c r="V113"/>
  <c r="E113"/>
  <c r="W113"/>
  <c r="F113"/>
  <c r="X113"/>
  <c r="G113"/>
  <c r="C113"/>
  <c r="U113"/>
  <c r="D119"/>
  <c r="V119"/>
  <c r="E119"/>
  <c r="W119"/>
  <c r="F119"/>
  <c r="X119"/>
  <c r="G119"/>
  <c r="C119"/>
  <c r="U119"/>
  <c r="D125"/>
  <c r="V125"/>
  <c r="E125"/>
  <c r="W125"/>
  <c r="F125"/>
  <c r="X125"/>
  <c r="G125"/>
  <c r="C125"/>
  <c r="U125"/>
  <c r="D131"/>
  <c r="V131"/>
  <c r="E131"/>
  <c r="W131"/>
  <c r="F131"/>
  <c r="X131"/>
  <c r="G131"/>
  <c r="C131"/>
  <c r="U131"/>
  <c r="D136"/>
  <c r="V136"/>
  <c r="E136"/>
  <c r="W136"/>
  <c r="F136"/>
  <c r="X136"/>
  <c r="G136"/>
  <c r="C136"/>
  <c r="U136"/>
  <c r="D140"/>
  <c r="V140"/>
  <c r="E140"/>
  <c r="W140"/>
  <c r="F140"/>
  <c r="X140"/>
  <c r="G140"/>
  <c r="C140"/>
  <c r="U140"/>
  <c r="D146"/>
  <c r="V146"/>
  <c r="E146"/>
  <c r="W146"/>
  <c r="F146"/>
  <c r="X146"/>
  <c r="G146"/>
  <c r="C146"/>
  <c r="U146"/>
  <c r="D152"/>
  <c r="V152"/>
  <c r="E152"/>
  <c r="W152"/>
  <c r="F152"/>
  <c r="X152"/>
  <c r="G152"/>
  <c r="C152"/>
  <c r="U152"/>
  <c r="D158"/>
  <c r="V158"/>
  <c r="E158"/>
  <c r="W158"/>
  <c r="F158"/>
  <c r="X158"/>
  <c r="G158"/>
  <c r="C158"/>
  <c r="U158"/>
  <c r="D6"/>
  <c r="V6"/>
  <c r="E6"/>
  <c r="W6"/>
  <c r="F6"/>
  <c r="X6"/>
  <c r="G6"/>
  <c r="C6"/>
  <c r="U6"/>
  <c r="P71"/>
  <c r="M125"/>
  <c r="M84"/>
  <c r="M44"/>
  <c r="N158"/>
  <c r="P146"/>
  <c r="O131"/>
  <c r="N113"/>
  <c r="P102"/>
  <c r="O90"/>
  <c r="N74"/>
  <c r="P66"/>
  <c r="O50"/>
  <c r="N34"/>
  <c r="P23"/>
  <c r="N146"/>
  <c r="N102"/>
  <c r="M146"/>
  <c r="N66"/>
  <c r="O146"/>
  <c r="O102"/>
  <c r="O66"/>
  <c r="O23"/>
  <c r="M140"/>
  <c r="M100"/>
  <c r="P158"/>
  <c r="M102"/>
  <c r="P74"/>
  <c r="M66"/>
  <c r="P34"/>
  <c r="M23"/>
  <c r="N6"/>
  <c r="M136"/>
  <c r="P119"/>
  <c r="M95"/>
  <c r="M55"/>
  <c r="M12"/>
  <c r="M158"/>
  <c r="M113"/>
  <c r="M74"/>
  <c r="M34"/>
  <c r="M152"/>
  <c r="N131"/>
  <c r="M108"/>
  <c r="N90"/>
  <c r="M71"/>
  <c r="P55"/>
  <c r="N50"/>
  <c r="M28"/>
  <c r="M61"/>
  <c r="M6"/>
  <c r="M119"/>
  <c r="M78"/>
  <c r="M40"/>
  <c r="M18"/>
  <c r="M131"/>
  <c r="M90"/>
  <c r="M50"/>
  <c r="O6"/>
  <c r="P95"/>
  <c r="N119"/>
  <c r="N71"/>
  <c r="O140"/>
  <c r="N125"/>
  <c r="O100"/>
  <c r="N84"/>
  <c r="O61"/>
  <c r="N44"/>
  <c r="O18"/>
  <c r="P78"/>
  <c r="O158"/>
  <c r="N140"/>
  <c r="P131"/>
  <c r="O113"/>
  <c r="N100"/>
  <c r="P90"/>
  <c r="O74"/>
  <c r="N61"/>
  <c r="P50"/>
  <c r="O34"/>
  <c r="N18"/>
  <c r="P40"/>
  <c r="O78"/>
  <c r="O40"/>
  <c r="P12"/>
  <c r="P152"/>
  <c r="O136"/>
  <c r="P108"/>
  <c r="O95"/>
  <c r="N78"/>
  <c r="O55"/>
  <c r="N40"/>
  <c r="P28"/>
  <c r="O12"/>
  <c r="P136"/>
  <c r="O119"/>
  <c r="O152"/>
  <c r="N136"/>
  <c r="P125"/>
  <c r="O108"/>
  <c r="N95"/>
  <c r="P84"/>
  <c r="O71"/>
  <c r="N55"/>
  <c r="P44"/>
  <c r="O28"/>
  <c r="N12"/>
  <c r="P6"/>
  <c r="N152"/>
  <c r="P140"/>
  <c r="O125"/>
  <c r="P113"/>
  <c r="N108"/>
  <c r="P100"/>
  <c r="O84"/>
  <c r="P61"/>
  <c r="O44"/>
  <c r="N28"/>
  <c r="P18"/>
  <c r="N23"/>
</calcChain>
</file>

<file path=xl/sharedStrings.xml><?xml version="1.0" encoding="utf-8"?>
<sst xmlns="http://schemas.openxmlformats.org/spreadsheetml/2006/main" count="5526" uniqueCount="139">
  <si>
    <t>Technology stock data</t>
  </si>
  <si>
    <t>Capacity [GW]</t>
  </si>
  <si>
    <t>Quantity</t>
  </si>
  <si>
    <t>Thermal efficiency Generation [%]</t>
  </si>
  <si>
    <t>Electrical efficiency (CHP) [%]</t>
  </si>
  <si>
    <t>x</t>
  </si>
  <si>
    <t>interpolation/ extrapolation</t>
  </si>
  <si>
    <t>Total</t>
  </si>
  <si>
    <t>a</t>
  </si>
  <si>
    <t>ad hoc calculation</t>
  </si>
  <si>
    <t>s</t>
  </si>
  <si>
    <t>direct use of the source</t>
  </si>
  <si>
    <t>Austria</t>
  </si>
  <si>
    <t>Natural gas</t>
  </si>
  <si>
    <t>m</t>
  </si>
  <si>
    <t>modelling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</si>
  <si>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</si>
  <si>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</si>
  <si>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</si>
  <si>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</si>
  <si>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</si>
  <si>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</si>
  <si>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</si>
  <si>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</si>
  <si>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</si>
  <si>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</si>
  <si>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</si>
  <si>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</si>
  <si>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</si>
  <si>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</si>
  <si>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</si>
  <si>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</si>
  <si>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</si>
  <si>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</si>
  <si>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</si>
  <si>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</si>
  <si>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</si>
  <si>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</si>
  <si>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</si>
  <si>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</si>
  <si>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</si>
  <si>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</si>
  <si>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</si>
  <si>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Total EU-28</t>
  </si>
  <si>
    <t>Norway</t>
  </si>
  <si>
    <t>Switzerland</t>
  </si>
  <si>
    <t>Iceland</t>
  </si>
  <si>
    <t>Sources</t>
  </si>
  <si>
    <t>Quantity [1000]</t>
  </si>
  <si>
    <t>Thermal efficiency [%]</t>
  </si>
  <si>
    <t>251 - 1000 kW</t>
  </si>
  <si>
    <t>1001 - 4999 kW</t>
  </si>
  <si>
    <t>5k - 25k kW</t>
  </si>
  <si>
    <t>&gt;25k kW</t>
  </si>
  <si>
    <t>Capacity [GWth]</t>
  </si>
  <si>
    <t>n.a.</t>
  </si>
  <si>
    <t>Eurostat</t>
  </si>
  <si>
    <t>Eurostat CHP data</t>
  </si>
  <si>
    <t>main activity heat production</t>
  </si>
  <si>
    <t>auto-production</t>
  </si>
  <si>
    <t>Zeilenbeschriftungen</t>
  </si>
  <si>
    <t>1-5</t>
  </si>
  <si>
    <t>5-25</t>
  </si>
  <si>
    <t>Gesamtergebnis</t>
  </si>
  <si>
    <t>25-100</t>
  </si>
  <si>
    <t>&gt;100</t>
  </si>
  <si>
    <t>PLATTS database</t>
  </si>
  <si>
    <t>0-9</t>
  </si>
  <si>
    <t>10-19</t>
  </si>
  <si>
    <t>20-29</t>
  </si>
  <si>
    <t>30-39</t>
  </si>
  <si>
    <t>40-49</t>
  </si>
  <si>
    <t>50-59</t>
  </si>
  <si>
    <t>&gt;=60</t>
  </si>
  <si>
    <t>calculated based on PLATTS database</t>
  </si>
  <si>
    <t>Combined cycle</t>
  </si>
  <si>
    <t>Gas turbine</t>
  </si>
  <si>
    <t>Steam turbine</t>
  </si>
  <si>
    <t>Internal combustion engine</t>
  </si>
  <si>
    <t>Other</t>
  </si>
  <si>
    <t>Technology distribution [share of total capacity in stock in %]</t>
  </si>
  <si>
    <t>Sector distribution [share of total cap. in stock %]</t>
  </si>
  <si>
    <t>Quantity by size class</t>
  </si>
  <si>
    <t>1-5 MWth</t>
  </si>
  <si>
    <t>5-25 MWth</t>
  </si>
  <si>
    <t>25-100 MWth</t>
  </si>
  <si>
    <t>&gt;100 MWth</t>
  </si>
  <si>
    <t>Oil</t>
  </si>
  <si>
    <t>Coal</t>
  </si>
  <si>
    <t>RES</t>
  </si>
  <si>
    <t>Fuel distribution [Share of total fuel use for CHP %]</t>
  </si>
  <si>
    <t>Summe von MWth</t>
  </si>
  <si>
    <t>Spaltenbeschriftungen</t>
  </si>
  <si>
    <t>Aus Platts-Datenbank</t>
  </si>
  <si>
    <t>1992-2002</t>
  </si>
  <si>
    <t>All</t>
  </si>
  <si>
    <t>Country</t>
  </si>
  <si>
    <t>Age distribution [GWth]</t>
  </si>
  <si>
    <t>Before 1992</t>
  </si>
  <si>
    <t>After 2002</t>
  </si>
  <si>
    <t>Capacity taken from Platts</t>
  </si>
  <si>
    <t>Capacity shares calculated from Platts</t>
  </si>
  <si>
    <t>country</t>
  </si>
  <si>
    <t>MWth</t>
  </si>
  <si>
    <t>Anteile Leistungsklasse (capacity)</t>
  </si>
  <si>
    <t>Anteile Leistungsklasse (quantity)</t>
  </si>
  <si>
    <t>Average capacity</t>
  </si>
  <si>
    <t>Quantity taken from Platts</t>
  </si>
  <si>
    <t>Quantity shares calculated from Platts</t>
  </si>
  <si>
    <t>Mapping and analyses of the current and future (2020 - 2030) heating/cooling fuel deployment (fossil/renewables)</t>
  </si>
  <si>
    <t>Work package 2: Assessment of the technologies and division of heat production capacities</t>
  </si>
  <si>
    <t xml:space="preserve">Data annex </t>
  </si>
  <si>
    <t xml:space="preserve">Version </t>
  </si>
  <si>
    <t>Heading</t>
  </si>
  <si>
    <t>Link</t>
  </si>
  <si>
    <t>Age distribution [quantity]</t>
  </si>
  <si>
    <t>CHP Steam Turbine (&gt; 1 MWth)</t>
  </si>
  <si>
    <t>CHP Internal Combistione Engine (&gt; 1 MWth)</t>
  </si>
  <si>
    <t>CHP Gas Turbine (&gt; 1 MWth)</t>
  </si>
  <si>
    <t>CHP Combined Cycle (&gt; 1 MWth)</t>
  </si>
  <si>
    <t>Summary</t>
  </si>
  <si>
    <t>Combined Cycle</t>
  </si>
  <si>
    <t>Gas Turbine</t>
  </si>
  <si>
    <t>Steam Turbine</t>
  </si>
  <si>
    <t>Internal Comb. Eng.</t>
  </si>
  <si>
    <t>Others</t>
  </si>
  <si>
    <t>Capacity by size class [GWth]</t>
  </si>
  <si>
    <t>Capacity by age class [GWth]</t>
  </si>
  <si>
    <t>Capacity by technology [GWth]</t>
  </si>
  <si>
    <t>Quantity by age class [GWth]</t>
  </si>
  <si>
    <t>calculation based on PLATTS database and Eurostat</t>
  </si>
  <si>
    <t>Reference year</t>
  </si>
  <si>
    <t>Summary: CHP all technologies (&gt; 1 MWth)</t>
  </si>
  <si>
    <t>4: CHP &gt; 1 MWth (industry and district heating)</t>
  </si>
  <si>
    <t>CHP Other Technologies (Stirling engines, fuel cells, ORC) (&gt; 1 MWth)</t>
  </si>
  <si>
    <t>Quantity by age class</t>
  </si>
  <si>
    <t>for publication</t>
  </si>
  <si>
    <t>Method</t>
  </si>
  <si>
    <t>Calculation based on statistics from PLATTS database and Eurostat</t>
  </si>
</sst>
</file>

<file path=xl/styles.xml><?xml version="1.0" encoding="utf-8"?>
<styleSheet xmlns="http://schemas.openxmlformats.org/spreadsheetml/2006/main">
  <numFmts count="4">
    <numFmt numFmtId="43" formatCode="_-* #,##0.00\ _€_-;\-* #,##0.00\ _€_-;_-* &quot;-&quot;??\ _€_-;_-@_-"/>
    <numFmt numFmtId="164" formatCode="#,##0.0"/>
    <numFmt numFmtId="165" formatCode="_-* #,##0.00_-;\-* #,##0.00_-;_-* &quot;-&quot;??_-;_-@_-"/>
    <numFmt numFmtId="166" formatCode="_ * #,##0.00_ ;_ * \-#,##0.00_ ;_ * &quot;-&quot;??_ ;_ @_ "/>
  </numFmts>
  <fonts count="2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3"/>
      <color theme="1"/>
      <name val="Calibri"/>
      <family val="2"/>
    </font>
    <font>
      <b/>
      <sz val="14"/>
      <color theme="1"/>
      <name val="Calibri"/>
      <family val="2"/>
    </font>
    <font>
      <b/>
      <sz val="18"/>
      <color rgb="FFFF0000"/>
      <name val="Calibri"/>
      <family val="2"/>
    </font>
    <font>
      <sz val="18"/>
      <color theme="1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b/>
      <sz val="13"/>
      <name val="Calibri"/>
      <family val="2"/>
    </font>
    <font>
      <sz val="13"/>
      <name val="Calibri"/>
      <family val="2"/>
    </font>
    <font>
      <b/>
      <sz val="13"/>
      <color theme="1"/>
      <name val="Calibri"/>
      <family val="2"/>
    </font>
    <font>
      <b/>
      <sz val="24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0"/>
      <color rgb="FF51515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/>
    <xf numFmtId="0" fontId="17" fillId="0" borderId="0"/>
    <xf numFmtId="0" fontId="3" fillId="0" borderId="0"/>
    <xf numFmtId="0" fontId="17" fillId="0" borderId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8" fillId="0" borderId="0"/>
    <xf numFmtId="0" fontId="3" fillId="0" borderId="0"/>
    <xf numFmtId="0" fontId="2" fillId="0" borderId="0"/>
    <xf numFmtId="0" fontId="24" fillId="0" borderId="0" applyNumberFormat="0" applyFill="0" applyBorder="0" applyAlignment="0" applyProtection="0"/>
  </cellStyleXfs>
  <cellXfs count="183"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0" fillId="0" borderId="0" xfId="0" applyFont="1"/>
    <xf numFmtId="0" fontId="11" fillId="0" borderId="0" xfId="0" applyFont="1" applyAlignment="1">
      <alignment vertical="center"/>
    </xf>
    <xf numFmtId="0" fontId="7" fillId="0" borderId="5" xfId="0" applyFont="1" applyBorder="1"/>
    <xf numFmtId="0" fontId="7" fillId="0" borderId="7" xfId="0" applyFont="1" applyBorder="1"/>
    <xf numFmtId="0" fontId="7" fillId="0" borderId="13" xfId="0" applyFont="1" applyBorder="1"/>
    <xf numFmtId="0" fontId="7" fillId="0" borderId="14" xfId="0" applyFont="1" applyBorder="1"/>
    <xf numFmtId="0" fontId="8" fillId="3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" fontId="8" fillId="4" borderId="4" xfId="0" applyNumberFormat="1" applyFont="1" applyFill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1" fontId="7" fillId="4" borderId="4" xfId="0" applyNumberFormat="1" applyFont="1" applyFill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7" fillId="0" borderId="9" xfId="0" applyFont="1" applyBorder="1"/>
    <xf numFmtId="0" fontId="7" fillId="0" borderId="11" xfId="0" applyFont="1" applyBorder="1"/>
    <xf numFmtId="3" fontId="13" fillId="0" borderId="9" xfId="0" applyNumberFormat="1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left" vertical="center" wrapText="1"/>
    </xf>
    <xf numFmtId="3" fontId="13" fillId="0" borderId="13" xfId="0" applyNumberFormat="1" applyFont="1" applyBorder="1" applyAlignment="1">
      <alignment horizontal="left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0" fontId="15" fillId="0" borderId="0" xfId="0" applyFont="1"/>
    <xf numFmtId="0" fontId="7" fillId="0" borderId="0" xfId="0" applyFont="1" applyFill="1"/>
    <xf numFmtId="3" fontId="13" fillId="0" borderId="4" xfId="0" applyNumberFormat="1" applyFont="1" applyFill="1" applyBorder="1" applyAlignment="1">
      <alignment horizontal="left" vertical="center" wrapText="1"/>
    </xf>
    <xf numFmtId="3" fontId="13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/>
    <xf numFmtId="0" fontId="8" fillId="0" borderId="4" xfId="0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right" vertical="center"/>
    </xf>
    <xf numFmtId="3" fontId="8" fillId="4" borderId="4" xfId="0" applyNumberFormat="1" applyFont="1" applyFill="1" applyBorder="1" applyAlignment="1">
      <alignment horizontal="right" vertical="center"/>
    </xf>
    <xf numFmtId="0" fontId="16" fillId="7" borderId="16" xfId="0" applyFont="1" applyFill="1" applyBorder="1" applyAlignment="1"/>
    <xf numFmtId="0" fontId="16" fillId="7" borderId="17" xfId="0" applyFont="1" applyFill="1" applyBorder="1" applyAlignment="1"/>
    <xf numFmtId="3" fontId="14" fillId="3" borderId="4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/>
    </xf>
    <xf numFmtId="0" fontId="7" fillId="5" borderId="4" xfId="0" applyFont="1" applyFill="1" applyBorder="1" applyAlignment="1">
      <alignment horizontal="left" vertical="center"/>
    </xf>
    <xf numFmtId="0" fontId="15" fillId="5" borderId="4" xfId="0" applyFont="1" applyFill="1" applyBorder="1" applyAlignment="1">
      <alignment horizontal="right" vertical="center"/>
    </xf>
    <xf numFmtId="0" fontId="8" fillId="3" borderId="15" xfId="0" applyFont="1" applyFill="1" applyBorder="1" applyAlignment="1">
      <alignment horizontal="center" vertical="center"/>
    </xf>
    <xf numFmtId="1" fontId="7" fillId="0" borderId="0" xfId="0" applyNumberFormat="1" applyFont="1"/>
    <xf numFmtId="43" fontId="14" fillId="3" borderId="4" xfId="1" applyNumberFormat="1" applyFont="1" applyFill="1" applyBorder="1" applyAlignment="1">
      <alignment horizontal="right" vertical="center" wrapText="1"/>
    </xf>
    <xf numFmtId="43" fontId="13" fillId="3" borderId="4" xfId="1" applyNumberFormat="1" applyFont="1" applyFill="1" applyBorder="1" applyAlignment="1">
      <alignment horizontal="right" vertical="center" wrapText="1"/>
    </xf>
    <xf numFmtId="43" fontId="7" fillId="0" borderId="0" xfId="1" applyNumberFormat="1" applyFont="1"/>
    <xf numFmtId="0" fontId="20" fillId="3" borderId="4" xfId="0" applyFont="1" applyFill="1" applyBorder="1" applyAlignment="1">
      <alignment horizontal="center" vertical="center"/>
    </xf>
    <xf numFmtId="9" fontId="20" fillId="3" borderId="4" xfId="2" applyFont="1" applyFill="1" applyBorder="1" applyAlignment="1">
      <alignment horizontal="center" vertical="center"/>
    </xf>
    <xf numFmtId="9" fontId="8" fillId="3" borderId="4" xfId="2" applyFont="1" applyFill="1" applyBorder="1" applyAlignment="1">
      <alignment horizontal="center" vertical="center"/>
    </xf>
    <xf numFmtId="1" fontId="15" fillId="4" borderId="4" xfId="0" applyNumberFormat="1" applyFont="1" applyFill="1" applyBorder="1" applyAlignment="1">
      <alignment horizontal="right" vertical="center"/>
    </xf>
    <xf numFmtId="0" fontId="15" fillId="0" borderId="0" xfId="0" applyFont="1" applyFill="1"/>
    <xf numFmtId="9" fontId="20" fillId="4" borderId="4" xfId="0" applyNumberFormat="1" applyFont="1" applyFill="1" applyBorder="1" applyAlignment="1">
      <alignment horizontal="center" vertical="center"/>
    </xf>
    <xf numFmtId="9" fontId="8" fillId="4" borderId="4" xfId="0" applyNumberFormat="1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17" fontId="8" fillId="9" borderId="4" xfId="0" applyNumberFormat="1" applyFont="1" applyFill="1" applyBorder="1" applyAlignment="1">
      <alignment horizontal="center" vertical="center"/>
    </xf>
    <xf numFmtId="2" fontId="7" fillId="0" borderId="0" xfId="0" applyNumberFormat="1" applyFont="1"/>
    <xf numFmtId="9" fontId="7" fillId="3" borderId="4" xfId="2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4" fontId="0" fillId="0" borderId="0" xfId="0" applyNumberFormat="1"/>
    <xf numFmtId="9" fontId="0" fillId="0" borderId="0" xfId="2" applyFont="1"/>
    <xf numFmtId="4" fontId="8" fillId="3" borderId="4" xfId="0" applyNumberFormat="1" applyFont="1" applyFill="1" applyBorder="1" applyAlignment="1">
      <alignment horizontal="right" vertical="center"/>
    </xf>
    <xf numFmtId="4" fontId="0" fillId="0" borderId="13" xfId="0" applyNumberFormat="1" applyBorder="1"/>
    <xf numFmtId="0" fontId="0" fillId="0" borderId="0" xfId="0" applyBorder="1"/>
    <xf numFmtId="4" fontId="0" fillId="0" borderId="0" xfId="0" applyNumberFormat="1" applyBorder="1"/>
    <xf numFmtId="0" fontId="0" fillId="0" borderId="14" xfId="0" applyBorder="1"/>
    <xf numFmtId="9" fontId="0" fillId="0" borderId="13" xfId="2" applyFont="1" applyBorder="1"/>
    <xf numFmtId="9" fontId="0" fillId="0" borderId="0" xfId="2" applyFont="1" applyBorder="1"/>
    <xf numFmtId="9" fontId="0" fillId="0" borderId="14" xfId="2" applyFont="1" applyBorder="1"/>
    <xf numFmtId="9" fontId="0" fillId="0" borderId="9" xfId="2" applyFont="1" applyBorder="1"/>
    <xf numFmtId="9" fontId="0" fillId="0" borderId="10" xfId="2" applyFont="1" applyBorder="1"/>
    <xf numFmtId="9" fontId="0" fillId="0" borderId="11" xfId="2" applyFont="1" applyBorder="1"/>
    <xf numFmtId="4" fontId="0" fillId="0" borderId="14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4" fontId="0" fillId="0" borderId="11" xfId="0" applyNumberFormat="1" applyBorder="1"/>
    <xf numFmtId="4" fontId="7" fillId="0" borderId="0" xfId="0" applyNumberFormat="1" applyFont="1"/>
    <xf numFmtId="9" fontId="7" fillId="0" borderId="0" xfId="0" applyNumberFormat="1" applyFont="1"/>
    <xf numFmtId="3" fontId="0" fillId="0" borderId="0" xfId="0" applyNumberFormat="1"/>
    <xf numFmtId="3" fontId="0" fillId="0" borderId="0" xfId="2" applyNumberFormat="1" applyFont="1"/>
    <xf numFmtId="3" fontId="7" fillId="0" borderId="0" xfId="0" applyNumberFormat="1" applyFont="1"/>
    <xf numFmtId="3" fontId="7" fillId="4" borderId="4" xfId="0" applyNumberFormat="1" applyFont="1" applyFill="1" applyBorder="1" applyAlignment="1">
      <alignment horizontal="right" vertical="center"/>
    </xf>
    <xf numFmtId="3" fontId="15" fillId="4" borderId="4" xfId="0" applyNumberFormat="1" applyFont="1" applyFill="1" applyBorder="1" applyAlignment="1">
      <alignment horizontal="right" vertical="center"/>
    </xf>
    <xf numFmtId="0" fontId="2" fillId="0" borderId="0" xfId="16" applyProtection="1">
      <protection locked="0"/>
    </xf>
    <xf numFmtId="0" fontId="2" fillId="0" borderId="0" xfId="16"/>
    <xf numFmtId="0" fontId="2" fillId="0" borderId="0" xfId="16" applyProtection="1"/>
    <xf numFmtId="0" fontId="2" fillId="8" borderId="0" xfId="16" applyFill="1"/>
    <xf numFmtId="0" fontId="2" fillId="8" borderId="0" xfId="16" applyFill="1" applyProtection="1">
      <protection locked="0"/>
    </xf>
    <xf numFmtId="0" fontId="22" fillId="8" borderId="0" xfId="16" applyFont="1" applyFill="1" applyProtection="1">
      <protection locked="0"/>
    </xf>
    <xf numFmtId="0" fontId="22" fillId="0" borderId="0" xfId="16" applyFont="1" applyProtection="1">
      <protection locked="0"/>
    </xf>
    <xf numFmtId="0" fontId="23" fillId="0" borderId="0" xfId="16" applyFont="1" applyProtection="1"/>
    <xf numFmtId="0" fontId="23" fillId="8" borderId="0" xfId="16" applyFont="1" applyFill="1" applyProtection="1">
      <protection locked="0"/>
    </xf>
    <xf numFmtId="0" fontId="22" fillId="0" borderId="0" xfId="16" applyFont="1" applyProtection="1"/>
    <xf numFmtId="14" fontId="22" fillId="0" borderId="0" xfId="16" applyNumberFormat="1" applyFont="1" applyProtection="1">
      <protection locked="0"/>
    </xf>
    <xf numFmtId="43" fontId="14" fillId="4" borderId="4" xfId="1" applyNumberFormat="1" applyFont="1" applyFill="1" applyBorder="1" applyAlignment="1">
      <alignment horizontal="right" vertical="center" wrapText="1"/>
    </xf>
    <xf numFmtId="43" fontId="13" fillId="4" borderId="4" xfId="1" applyNumberFormat="1" applyFont="1" applyFill="1" applyBorder="1" applyAlignment="1">
      <alignment horizontal="right" vertical="center" wrapText="1"/>
    </xf>
    <xf numFmtId="4" fontId="8" fillId="4" borderId="4" xfId="0" applyNumberFormat="1" applyFont="1" applyFill="1" applyBorder="1" applyAlignment="1">
      <alignment horizontal="right" vertical="center"/>
    </xf>
    <xf numFmtId="2" fontId="7" fillId="0" borderId="0" xfId="0" applyNumberFormat="1" applyFont="1" applyFill="1"/>
    <xf numFmtId="1" fontId="8" fillId="4" borderId="4" xfId="0" applyNumberFormat="1" applyFont="1" applyFill="1" applyBorder="1" applyAlignment="1">
      <alignment horizontal="right" vertical="center"/>
    </xf>
    <xf numFmtId="3" fontId="7" fillId="9" borderId="4" xfId="0" applyNumberFormat="1" applyFont="1" applyFill="1" applyBorder="1" applyAlignment="1">
      <alignment horizontal="right" vertical="center"/>
    </xf>
    <xf numFmtId="3" fontId="15" fillId="9" borderId="4" xfId="0" applyNumberFormat="1" applyFont="1" applyFill="1" applyBorder="1" applyAlignment="1">
      <alignment horizontal="right" vertical="center"/>
    </xf>
    <xf numFmtId="1" fontId="7" fillId="9" borderId="4" xfId="0" applyNumberFormat="1" applyFont="1" applyFill="1" applyBorder="1" applyAlignment="1">
      <alignment horizontal="right" vertical="center"/>
    </xf>
    <xf numFmtId="1" fontId="8" fillId="9" borderId="4" xfId="0" applyNumberFormat="1" applyFont="1" applyFill="1" applyBorder="1" applyAlignment="1">
      <alignment horizontal="right" vertical="center"/>
    </xf>
    <xf numFmtId="4" fontId="20" fillId="9" borderId="4" xfId="0" applyNumberFormat="1" applyFont="1" applyFill="1" applyBorder="1" applyAlignment="1">
      <alignment horizontal="center" vertical="center"/>
    </xf>
    <xf numFmtId="4" fontId="8" fillId="9" borderId="4" xfId="0" applyNumberFormat="1" applyFont="1" applyFill="1" applyBorder="1" applyAlignment="1">
      <alignment horizontal="center" vertical="center"/>
    </xf>
    <xf numFmtId="0" fontId="0" fillId="8" borderId="0" xfId="0" applyFill="1"/>
    <xf numFmtId="0" fontId="24" fillId="8" borderId="0" xfId="17" applyFill="1"/>
    <xf numFmtId="0" fontId="19" fillId="8" borderId="10" xfId="0" applyFont="1" applyFill="1" applyBorder="1"/>
    <xf numFmtId="0" fontId="0" fillId="8" borderId="0" xfId="0" applyFill="1" applyAlignment="1">
      <alignment horizontal="left" indent="1"/>
    </xf>
    <xf numFmtId="0" fontId="19" fillId="8" borderId="10" xfId="0" applyFont="1" applyFill="1" applyBorder="1" applyAlignment="1">
      <alignment horizontal="left" indent="1"/>
    </xf>
    <xf numFmtId="0" fontId="21" fillId="0" borderId="0" xfId="16" applyFont="1" applyAlignment="1" applyProtection="1">
      <alignment horizontal="center" wrapText="1"/>
    </xf>
    <xf numFmtId="0" fontId="21" fillId="0" borderId="0" xfId="16" applyFont="1" applyAlignment="1" applyProtection="1">
      <alignment horizontal="center" wrapText="1"/>
      <protection locked="0"/>
    </xf>
    <xf numFmtId="0" fontId="2" fillId="0" borderId="0" xfId="16" applyAlignment="1" applyProtection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9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/>
    </xf>
    <xf numFmtId="0" fontId="16" fillId="7" borderId="17" xfId="0" applyFont="1" applyFill="1" applyBorder="1" applyAlignment="1">
      <alignment horizontal="center"/>
    </xf>
    <xf numFmtId="0" fontId="16" fillId="7" borderId="18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16" applyFont="1" applyProtection="1">
      <protection locked="0"/>
    </xf>
  </cellXfs>
  <cellStyles count="18">
    <cellStyle name="Comma 2" xfId="3"/>
    <cellStyle name="Comma 2 2" xfId="4"/>
    <cellStyle name="Dezimal" xfId="1" builtinId="3"/>
    <cellStyle name="Hyperlink" xfId="17" builtinId="8"/>
    <cellStyle name="Komma 2" xfId="5"/>
    <cellStyle name="Komma 3" xfId="6"/>
    <cellStyle name="Normal 2" xfId="7"/>
    <cellStyle name="Normal 2 2" xfId="8"/>
    <cellStyle name="Normal 3" xfId="9"/>
    <cellStyle name="Normal 4" xfId="10"/>
    <cellStyle name="Percent 2" xfId="11"/>
    <cellStyle name="Prozent" xfId="2" builtinId="5"/>
    <cellStyle name="Prozent 2" xfId="12"/>
    <cellStyle name="Standard" xfId="0" builtinId="0"/>
    <cellStyle name="Standard 2" xfId="13"/>
    <cellStyle name="Standard 3" xfId="14"/>
    <cellStyle name="Standard 4" xfId="15"/>
    <cellStyle name="Standard 4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png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100934</xdr:rowOff>
    </xdr:from>
    <xdr:to>
      <xdr:col>9</xdr:col>
      <xdr:colOff>514350</xdr:colOff>
      <xdr:row>35</xdr:row>
      <xdr:rowOff>167609</xdr:rowOff>
    </xdr:to>
    <xdr:grpSp>
      <xdr:nvGrpSpPr>
        <xdr:cNvPr id="2" name="Group 11"/>
        <xdr:cNvGrpSpPr/>
      </xdr:nvGrpSpPr>
      <xdr:grpSpPr>
        <a:xfrm>
          <a:off x="0" y="6244559"/>
          <a:ext cx="6105525" cy="447675"/>
          <a:chOff x="57150" y="8530559"/>
          <a:chExt cx="6000750" cy="447675"/>
        </a:xfrm>
      </xdr:grpSpPr>
      <xdr:pic>
        <xdr:nvPicPr>
          <xdr:cNvPr id="3" name="Bild 24" descr="isi_43mm_p334_rgb.emf"/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4743450" y="8625809"/>
            <a:ext cx="1314450" cy="352425"/>
          </a:xfrm>
          <a:prstGeom prst="rect">
            <a:avLst/>
          </a:prstGeom>
        </xdr:spPr>
      </xdr:pic>
      <xdr:pic>
        <xdr:nvPicPr>
          <xdr:cNvPr id="4" name="Bild 25" descr="Logo"/>
          <xdr:cNvPicPr/>
        </xdr:nvPicPr>
        <xdr:blipFill>
          <a:blip xmlns:r="http://schemas.openxmlformats.org/officeDocument/2006/relationships" r:embed="rId2" cstate="print"/>
          <a:srcRect r="27551" b="34996"/>
          <a:stretch>
            <a:fillRect/>
          </a:stretch>
        </xdr:blipFill>
        <xdr:spPr bwMode="auto">
          <a:xfrm>
            <a:off x="3819525" y="8534400"/>
            <a:ext cx="895350" cy="443834"/>
          </a:xfrm>
          <a:prstGeom prst="rect">
            <a:avLst/>
          </a:prstGeom>
          <a:noFill/>
        </xdr:spPr>
      </xdr:pic>
      <xdr:pic>
        <xdr:nvPicPr>
          <xdr:cNvPr id="5" name="Bild 26" descr="header"/>
          <xdr:cNvPicPr/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857500" y="8620828"/>
            <a:ext cx="1038225" cy="357406"/>
          </a:xfrm>
          <a:prstGeom prst="rect">
            <a:avLst/>
          </a:prstGeom>
          <a:noFill/>
        </xdr:spPr>
      </xdr:pic>
      <xdr:pic>
        <xdr:nvPicPr>
          <xdr:cNvPr id="6" name="Bild 27" descr="http://www.ise.fraunhofer.de/logo-fraunhofer.gif"/>
          <xdr:cNvPicPr/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66875" y="8587709"/>
            <a:ext cx="1209675" cy="390525"/>
          </a:xfrm>
          <a:prstGeom prst="rect">
            <a:avLst/>
          </a:prstGeom>
          <a:noFill/>
        </xdr:spPr>
      </xdr:pic>
      <xdr:pic>
        <xdr:nvPicPr>
          <xdr:cNvPr id="7" name="Bild 28"/>
          <xdr:cNvPicPr/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676275" y="8530559"/>
            <a:ext cx="857250" cy="4476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</xdr:pic>
      <xdr:pic>
        <xdr:nvPicPr>
          <xdr:cNvPr id="8" name="Bild 23" descr="Technische Universität Wien"/>
          <xdr:cNvPicPr/>
        </xdr:nvPicPr>
        <xdr:blipFill>
          <a:blip xmlns:r="http://schemas.openxmlformats.org/officeDocument/2006/relationships" r:embed="rId6" cstate="print"/>
          <a:srcRect r="87904"/>
          <a:stretch>
            <a:fillRect/>
          </a:stretch>
        </xdr:blipFill>
        <xdr:spPr bwMode="auto">
          <a:xfrm>
            <a:off x="57150" y="8530937"/>
            <a:ext cx="523875" cy="447297"/>
          </a:xfrm>
          <a:prstGeom prst="rect">
            <a:avLst/>
          </a:prstGeom>
          <a:noFill/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\230\232\Aktuelle_Projekte\262870_Mapping_EU_heat_supply\7_Vorarbeiten_Interne_Ergebnisse\Arbeitsergebnisse_Messergebnisse\WP2_Buildings_RawData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\230\232\Aktuelle_Projekte\262870_Mapping_EU_heat_supply\7_Vorarbeiten_Interne_Ergebnisse\Arbeitsergebnisse_Messergebnisse\WP2_Buildings_delivery_data%20processed_v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sheet"/>
      <sheetName val="Introductiory comments"/>
      <sheetName val="gas heating total"/>
      <sheetName val="oil heating total"/>
      <sheetName val="Coal heating total"/>
      <sheetName val="Standard boiler, gas"/>
      <sheetName val="Standard boiler, oil"/>
      <sheetName val="Condensing, gas"/>
      <sheetName val="Condensing, oil"/>
      <sheetName val="Coal furnace"/>
      <sheetName val="CHPIC"/>
      <sheetName val="Direct electric"/>
      <sheetName val="Indiv gas stove"/>
      <sheetName val="Indiv oil stove"/>
      <sheetName val="Indiv coal stove"/>
      <sheetName val="Biomass furnace"/>
      <sheetName val="HP aerial GW"/>
      <sheetName val="HP elec ground GW"/>
      <sheetName val="Solar thermal flat plate"/>
      <sheetName val="Solar thermal vacuum"/>
      <sheetName val="HP aerial"/>
      <sheetName val="HP ground total"/>
      <sheetName val="Indiv biomass stove"/>
      <sheetName val="not specified"/>
      <sheetName val="Compression refridge"/>
      <sheetName val="Movables AC"/>
      <sheetName val="Reversible Split AC"/>
      <sheetName val="Cool only Split AC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sheet"/>
      <sheetName val="Introductiory comments"/>
      <sheetName val="Summary"/>
      <sheetName val="gas heating total"/>
      <sheetName val="oil heating total"/>
      <sheetName val="Coal heating total"/>
      <sheetName val="Standard boiler, gas"/>
      <sheetName val="Standard boiler, oil"/>
      <sheetName val="Condensing, gas"/>
      <sheetName val="Condensing, oil"/>
      <sheetName val="CHPIC"/>
      <sheetName val="Direct electric"/>
      <sheetName val="Biomass furnace"/>
      <sheetName val="Solar thermal flat plate"/>
      <sheetName val="Solar thermal vacuum"/>
      <sheetName val="HP aerial"/>
      <sheetName val="HP ground total"/>
      <sheetName val="Indiv biomass stove"/>
      <sheetName val="not specified"/>
      <sheetName val="Compression refridge"/>
      <sheetName val="Movables AC"/>
      <sheetName val="Reversible Split AC"/>
      <sheetName val="Cool only Split AC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9"/>
  <sheetViews>
    <sheetView showGridLines="0" view="pageBreakPreview" zoomScaleNormal="100" zoomScaleSheetLayoutView="100" workbookViewId="0">
      <selection activeCell="D29" sqref="D29"/>
    </sheetView>
  </sheetViews>
  <sheetFormatPr baseColWidth="10" defaultColWidth="8" defaultRowHeight="15"/>
  <cols>
    <col min="1" max="3" width="8" style="80"/>
    <col min="4" max="4" width="9.375" style="80" bestFit="1" customWidth="1"/>
    <col min="5" max="8" width="8" style="80"/>
    <col min="9" max="9" width="8" style="80" customWidth="1"/>
    <col min="10" max="16384" width="8" style="80"/>
  </cols>
  <sheetData>
    <row r="2" spans="1:10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>
      <c r="A3" s="79"/>
      <c r="B3" s="79"/>
      <c r="C3" s="79"/>
      <c r="D3" s="79"/>
      <c r="E3" s="79"/>
      <c r="F3" s="79"/>
      <c r="G3" s="79"/>
      <c r="H3" s="79"/>
      <c r="I3" s="79"/>
      <c r="J3" s="79"/>
    </row>
    <row r="4" spans="1:10">
      <c r="A4" s="79"/>
      <c r="B4" s="79"/>
      <c r="C4" s="79"/>
      <c r="D4" s="79"/>
      <c r="E4" s="79"/>
      <c r="F4" s="79"/>
      <c r="G4" s="79"/>
      <c r="H4" s="79"/>
      <c r="I4" s="79"/>
      <c r="J4" s="79"/>
    </row>
    <row r="5" spans="1:10">
      <c r="A5" s="79"/>
      <c r="B5" s="79"/>
      <c r="C5" s="79"/>
      <c r="D5" s="79"/>
      <c r="E5" s="79"/>
      <c r="F5" s="79"/>
      <c r="G5" s="79"/>
      <c r="H5" s="79"/>
      <c r="I5" s="79"/>
      <c r="J5" s="79"/>
    </row>
    <row r="6" spans="1:10">
      <c r="A6" s="79"/>
      <c r="B6" s="79"/>
      <c r="C6" s="79"/>
      <c r="D6" s="79"/>
      <c r="E6" s="79"/>
      <c r="F6" s="79"/>
      <c r="G6" s="79"/>
      <c r="H6" s="79"/>
      <c r="I6" s="79"/>
      <c r="J6" s="79"/>
    </row>
    <row r="7" spans="1:10">
      <c r="A7" s="79"/>
      <c r="B7" s="79"/>
      <c r="C7" s="79"/>
      <c r="D7" s="79"/>
      <c r="E7" s="79"/>
      <c r="F7" s="79"/>
      <c r="G7" s="79"/>
      <c r="H7" s="79"/>
      <c r="I7" s="79"/>
      <c r="J7" s="79"/>
    </row>
    <row r="8" spans="1:10">
      <c r="A8" s="79"/>
      <c r="B8" s="79"/>
      <c r="C8" s="79"/>
      <c r="D8" s="79"/>
      <c r="E8" s="79"/>
      <c r="F8" s="79"/>
      <c r="G8" s="79"/>
      <c r="H8" s="79"/>
      <c r="I8" s="79"/>
      <c r="J8" s="79"/>
    </row>
    <row r="9" spans="1:10" ht="3.75" customHeight="1">
      <c r="A9" s="106" t="s">
        <v>109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0">
      <c r="A10" s="106"/>
      <c r="B10" s="106"/>
      <c r="C10" s="106"/>
      <c r="D10" s="106"/>
      <c r="E10" s="106"/>
      <c r="F10" s="106"/>
      <c r="G10" s="106"/>
      <c r="H10" s="106"/>
      <c r="I10" s="106"/>
      <c r="J10" s="106"/>
    </row>
    <row r="11" spans="1:10">
      <c r="A11" s="106"/>
      <c r="B11" s="106"/>
      <c r="C11" s="106"/>
      <c r="D11" s="106"/>
      <c r="E11" s="106"/>
      <c r="F11" s="106"/>
      <c r="G11" s="106"/>
      <c r="H11" s="106"/>
      <c r="I11" s="106"/>
      <c r="J11" s="106"/>
    </row>
    <row r="12" spans="1:10">
      <c r="A12" s="79"/>
      <c r="B12" s="79"/>
      <c r="C12" s="79"/>
      <c r="D12" s="79"/>
      <c r="E12" s="79"/>
      <c r="F12" s="79"/>
      <c r="G12" s="79"/>
      <c r="H12" s="79"/>
      <c r="I12" s="79"/>
      <c r="J12" s="79"/>
    </row>
    <row r="13" spans="1:10">
      <c r="A13" s="79"/>
      <c r="B13" s="79"/>
      <c r="C13" s="79"/>
      <c r="D13" s="79"/>
      <c r="E13" s="79"/>
      <c r="F13" s="79"/>
      <c r="G13" s="79"/>
      <c r="H13" s="79"/>
      <c r="I13" s="79"/>
      <c r="J13" s="79"/>
    </row>
    <row r="14" spans="1:10">
      <c r="A14" s="79"/>
      <c r="B14" s="79"/>
      <c r="C14" s="79"/>
      <c r="D14" s="79"/>
      <c r="E14" s="79"/>
      <c r="F14" s="79"/>
      <c r="G14" s="79"/>
      <c r="H14" s="79"/>
      <c r="I14" s="79"/>
      <c r="J14" s="79"/>
    </row>
    <row r="15" spans="1:10" ht="15" customHeight="1">
      <c r="A15" s="107" t="s">
        <v>110</v>
      </c>
      <c r="B15" s="107"/>
      <c r="C15" s="107"/>
      <c r="D15" s="107"/>
      <c r="E15" s="107"/>
      <c r="F15" s="107"/>
      <c r="G15" s="107"/>
      <c r="H15" s="107"/>
      <c r="I15" s="107"/>
      <c r="J15" s="107"/>
    </row>
    <row r="16" spans="1:10" ht="15" customHeight="1">
      <c r="A16" s="107"/>
      <c r="B16" s="107"/>
      <c r="C16" s="107"/>
      <c r="D16" s="107"/>
      <c r="E16" s="107"/>
      <c r="F16" s="107"/>
      <c r="G16" s="107"/>
      <c r="H16" s="107"/>
      <c r="I16" s="107"/>
      <c r="J16" s="107"/>
    </row>
    <row r="17" spans="1:10" ht="15" customHeight="1">
      <c r="A17" s="107"/>
      <c r="B17" s="107"/>
      <c r="C17" s="107"/>
      <c r="D17" s="107"/>
      <c r="E17" s="107"/>
      <c r="F17" s="107"/>
      <c r="G17" s="107"/>
      <c r="H17" s="107"/>
      <c r="I17" s="107"/>
      <c r="J17" s="107"/>
    </row>
    <row r="18" spans="1:10" ht="15" customHeight="1">
      <c r="A18" s="107"/>
      <c r="B18" s="107"/>
      <c r="C18" s="107"/>
      <c r="D18" s="107"/>
      <c r="E18" s="107"/>
      <c r="F18" s="107"/>
      <c r="G18" s="107"/>
      <c r="H18" s="107"/>
      <c r="I18" s="107"/>
      <c r="J18" s="107"/>
    </row>
    <row r="19" spans="1:10">
      <c r="A19" s="81"/>
      <c r="B19" s="81"/>
      <c r="C19" s="81"/>
      <c r="D19" s="82"/>
      <c r="E19" s="82"/>
      <c r="F19" s="82"/>
      <c r="G19" s="82"/>
    </row>
    <row r="20" spans="1:10">
      <c r="A20" s="81"/>
      <c r="B20" s="81"/>
      <c r="C20" s="81"/>
      <c r="D20" s="83"/>
      <c r="E20" s="83"/>
      <c r="F20" s="83"/>
      <c r="G20" s="83"/>
      <c r="H20" s="79"/>
      <c r="I20" s="79"/>
      <c r="J20" s="79"/>
    </row>
    <row r="21" spans="1:10">
      <c r="A21" s="81"/>
      <c r="E21" s="84"/>
      <c r="F21" s="83"/>
      <c r="G21" s="83"/>
      <c r="H21" s="79"/>
      <c r="I21" s="79"/>
      <c r="J21" s="79"/>
    </row>
    <row r="22" spans="1:10">
      <c r="A22" s="81"/>
      <c r="E22" s="84"/>
      <c r="F22" s="83"/>
      <c r="G22" s="83"/>
      <c r="H22" s="79"/>
      <c r="I22" s="79"/>
      <c r="J22" s="79"/>
    </row>
    <row r="23" spans="1:10">
      <c r="A23" s="81"/>
      <c r="E23" s="85"/>
      <c r="F23" s="79"/>
      <c r="G23" s="79"/>
      <c r="H23" s="79"/>
      <c r="I23" s="79"/>
      <c r="J23" s="79"/>
    </row>
    <row r="24" spans="1:10">
      <c r="A24" s="81"/>
      <c r="B24" s="86" t="s">
        <v>111</v>
      </c>
      <c r="C24" s="86"/>
      <c r="D24" s="87" t="s">
        <v>133</v>
      </c>
      <c r="E24" s="85"/>
      <c r="F24" s="79"/>
      <c r="G24" s="79"/>
      <c r="H24" s="79"/>
      <c r="I24" s="79"/>
      <c r="J24" s="79"/>
    </row>
    <row r="25" spans="1:10">
      <c r="A25" s="81"/>
      <c r="B25" s="88"/>
      <c r="C25" s="88"/>
      <c r="D25" s="84"/>
      <c r="E25" s="85"/>
      <c r="F25" s="79"/>
      <c r="G25" s="79"/>
      <c r="H25" s="79"/>
      <c r="I25" s="79"/>
      <c r="J25" s="79"/>
    </row>
    <row r="26" spans="1:10">
      <c r="A26" s="81"/>
      <c r="B26" s="88" t="s">
        <v>112</v>
      </c>
      <c r="C26" s="88"/>
      <c r="D26" s="89">
        <v>42444</v>
      </c>
      <c r="E26" s="79"/>
      <c r="F26" s="79"/>
      <c r="G26" s="79"/>
      <c r="H26" s="79"/>
      <c r="I26" s="79"/>
      <c r="J26" s="79"/>
    </row>
    <row r="27" spans="1:10">
      <c r="A27" s="81"/>
      <c r="B27" s="81"/>
      <c r="C27" s="81"/>
      <c r="D27" s="79"/>
      <c r="E27" s="79"/>
      <c r="F27" s="79"/>
      <c r="G27" s="79"/>
      <c r="H27" s="79"/>
      <c r="I27" s="79"/>
      <c r="J27" s="79"/>
    </row>
    <row r="28" spans="1:10">
      <c r="A28" s="81"/>
      <c r="B28" s="81"/>
      <c r="C28" s="81"/>
      <c r="D28" s="182" t="s">
        <v>136</v>
      </c>
      <c r="E28" s="79"/>
      <c r="F28" s="79"/>
      <c r="G28" s="79"/>
      <c r="H28" s="79"/>
      <c r="I28" s="79"/>
      <c r="J28" s="79"/>
    </row>
    <row r="29" spans="1:10">
      <c r="A29" s="81"/>
      <c r="B29" s="81"/>
      <c r="C29" s="81"/>
      <c r="D29" s="79"/>
      <c r="E29" s="79"/>
      <c r="F29" s="79"/>
      <c r="G29" s="79"/>
      <c r="H29" s="79"/>
      <c r="I29" s="79"/>
      <c r="J29" s="79"/>
    </row>
    <row r="30" spans="1:10">
      <c r="A30" s="81"/>
      <c r="B30" s="81"/>
      <c r="C30" s="81"/>
      <c r="D30" s="79"/>
      <c r="E30" s="79"/>
      <c r="F30" s="79"/>
      <c r="G30" s="79"/>
      <c r="H30" s="79"/>
      <c r="I30" s="79"/>
      <c r="J30" s="79"/>
    </row>
    <row r="31" spans="1:10">
      <c r="A31" s="81"/>
      <c r="B31" s="81"/>
      <c r="C31" s="81"/>
      <c r="D31" s="81"/>
      <c r="E31" s="81"/>
      <c r="F31" s="81"/>
      <c r="G31" s="81"/>
      <c r="H31" s="81"/>
      <c r="I31" s="81"/>
      <c r="J31" s="81"/>
    </row>
    <row r="32" spans="1:10">
      <c r="A32" s="81"/>
      <c r="B32" s="81"/>
      <c r="C32" s="81"/>
      <c r="D32" s="81"/>
      <c r="E32" s="81"/>
      <c r="F32" s="81"/>
      <c r="G32" s="81"/>
      <c r="H32" s="81"/>
      <c r="I32" s="81"/>
      <c r="J32" s="81"/>
    </row>
    <row r="33" spans="1:10">
      <c r="A33" s="81"/>
      <c r="B33" s="81"/>
      <c r="C33" s="81"/>
      <c r="D33" s="81"/>
      <c r="E33" s="81"/>
      <c r="F33" s="81"/>
      <c r="G33" s="81"/>
      <c r="H33" s="81"/>
      <c r="I33" s="81"/>
      <c r="J33" s="81"/>
    </row>
    <row r="34" spans="1:10">
      <c r="A34" s="81"/>
      <c r="B34" s="81"/>
      <c r="C34" s="81"/>
      <c r="D34" s="81"/>
      <c r="E34" s="81"/>
      <c r="F34" s="81"/>
      <c r="G34" s="81"/>
      <c r="H34" s="81"/>
      <c r="I34" s="81"/>
      <c r="J34" s="81"/>
    </row>
    <row r="35" spans="1:10">
      <c r="A35" s="81"/>
      <c r="B35" s="81"/>
      <c r="C35" s="81"/>
      <c r="D35" s="81"/>
      <c r="E35" s="81"/>
      <c r="F35" s="81"/>
      <c r="G35" s="81"/>
      <c r="H35" s="81"/>
      <c r="I35" s="81"/>
      <c r="J35" s="81"/>
    </row>
    <row r="36" spans="1:10">
      <c r="A36" s="108"/>
      <c r="B36" s="108"/>
      <c r="C36" s="108"/>
      <c r="D36" s="108"/>
      <c r="E36" s="108"/>
      <c r="F36" s="108"/>
      <c r="G36" s="108"/>
      <c r="H36" s="108"/>
      <c r="I36" s="108"/>
      <c r="J36" s="108"/>
    </row>
    <row r="37" spans="1:10">
      <c r="A37" s="108"/>
      <c r="B37" s="108"/>
      <c r="C37" s="108"/>
      <c r="D37" s="108"/>
      <c r="E37" s="108"/>
      <c r="F37" s="108"/>
      <c r="G37" s="108"/>
      <c r="H37" s="108"/>
      <c r="I37" s="108"/>
      <c r="J37" s="108"/>
    </row>
    <row r="38" spans="1:10">
      <c r="A38" s="108"/>
      <c r="B38" s="108"/>
      <c r="C38" s="108"/>
      <c r="D38" s="108"/>
      <c r="E38" s="108"/>
      <c r="F38" s="108"/>
      <c r="G38" s="108"/>
      <c r="H38" s="108"/>
      <c r="I38" s="108"/>
      <c r="J38" s="108"/>
    </row>
    <row r="39" spans="1:10">
      <c r="A39" s="108"/>
      <c r="B39" s="108"/>
      <c r="C39" s="108"/>
      <c r="D39" s="108"/>
      <c r="E39" s="108"/>
      <c r="F39" s="108"/>
      <c r="G39" s="108"/>
      <c r="H39" s="108"/>
      <c r="I39" s="108"/>
      <c r="J39" s="108"/>
    </row>
  </sheetData>
  <mergeCells count="4">
    <mergeCell ref="A9:J11"/>
    <mergeCell ref="A15:J17"/>
    <mergeCell ref="A18:J18"/>
    <mergeCell ref="A36:J39"/>
  </mergeCells>
  <pageMargins left="0.19685039370078741" right="0.11811023622047245" top="0.78740157480314965" bottom="0.78740157480314965" header="0.31496062992125984" footer="0.31496062992125984"/>
  <pageSetup orientation="portrait" horizontalDpi="1200" verticalDpi="1200" r:id="rId1"/>
  <headerFooter scaleWithDoc="0">
    <oddHeader xml:space="preserve">&amp;C  
</oddHeader>
    <oddFooter xml:space="preserve">&amp;C     
 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/>
  <dimension ref="C2:BM164"/>
  <sheetViews>
    <sheetView topLeftCell="AL1" workbookViewId="0">
      <selection activeCell="O47" sqref="O47:Q48"/>
    </sheetView>
  </sheetViews>
  <sheetFormatPr baseColWidth="10" defaultRowHeight="15.75"/>
  <cols>
    <col min="13" max="13" width="23.25" bestFit="1" customWidth="1"/>
  </cols>
  <sheetData>
    <row r="2" spans="3:65">
      <c r="C2" t="s">
        <v>93</v>
      </c>
    </row>
    <row r="3" spans="3:65">
      <c r="C3" t="s">
        <v>91</v>
      </c>
      <c r="D3" t="s">
        <v>92</v>
      </c>
      <c r="M3" t="s">
        <v>91</v>
      </c>
      <c r="N3" t="s">
        <v>92</v>
      </c>
      <c r="AP3" s="177" t="s">
        <v>107</v>
      </c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9"/>
      <c r="BB3" s="177" t="s">
        <v>108</v>
      </c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9"/>
    </row>
    <row r="4" spans="3:65">
      <c r="C4" t="s">
        <v>60</v>
      </c>
      <c r="D4" t="s">
        <v>75</v>
      </c>
      <c r="E4" t="s">
        <v>76</v>
      </c>
      <c r="F4" t="s">
        <v>77</v>
      </c>
      <c r="G4" t="s">
        <v>78</v>
      </c>
      <c r="H4" t="s">
        <v>79</v>
      </c>
      <c r="I4" t="s">
        <v>63</v>
      </c>
      <c r="N4" s="180" t="s">
        <v>67</v>
      </c>
      <c r="O4" s="180"/>
      <c r="P4" s="180"/>
      <c r="Q4" s="180"/>
      <c r="R4" s="180" t="s">
        <v>68</v>
      </c>
      <c r="S4" s="180"/>
      <c r="T4" s="180"/>
      <c r="U4" s="180"/>
      <c r="V4" s="180" t="s">
        <v>69</v>
      </c>
      <c r="W4" s="180"/>
      <c r="X4" s="180"/>
      <c r="Y4" s="180"/>
      <c r="Z4" s="180" t="s">
        <v>70</v>
      </c>
      <c r="AA4" s="180"/>
      <c r="AB4" s="180"/>
      <c r="AC4" s="180"/>
      <c r="AD4" s="180" t="s">
        <v>71</v>
      </c>
      <c r="AE4" s="180"/>
      <c r="AF4" s="180"/>
      <c r="AG4" s="180"/>
      <c r="AH4" s="180" t="s">
        <v>72</v>
      </c>
      <c r="AI4" s="180"/>
      <c r="AJ4" s="180"/>
      <c r="AK4" s="180"/>
      <c r="AL4" s="180" t="s">
        <v>73</v>
      </c>
      <c r="AM4" s="180"/>
      <c r="AN4" s="180"/>
      <c r="AO4" t="s">
        <v>63</v>
      </c>
      <c r="AP4" s="181" t="s">
        <v>98</v>
      </c>
      <c r="AQ4" s="175"/>
      <c r="AR4" s="175"/>
      <c r="AS4" s="175"/>
      <c r="AT4" s="175" t="s">
        <v>94</v>
      </c>
      <c r="AU4" s="175"/>
      <c r="AV4" s="175"/>
      <c r="AW4" s="175"/>
      <c r="AX4" s="175" t="s">
        <v>99</v>
      </c>
      <c r="AY4" s="175"/>
      <c r="AZ4" s="175"/>
      <c r="BA4" s="176"/>
      <c r="BB4" s="181" t="s">
        <v>98</v>
      </c>
      <c r="BC4" s="175"/>
      <c r="BD4" s="175"/>
      <c r="BE4" s="175"/>
      <c r="BF4" s="175" t="s">
        <v>94</v>
      </c>
      <c r="BG4" s="175"/>
      <c r="BH4" s="175"/>
      <c r="BI4" s="175"/>
      <c r="BJ4" s="175" t="s">
        <v>99</v>
      </c>
      <c r="BK4" s="175"/>
      <c r="BL4" s="175"/>
      <c r="BM4" s="176"/>
    </row>
    <row r="5" spans="3:65">
      <c r="C5" t="s">
        <v>12</v>
      </c>
      <c r="D5" s="55">
        <v>2830.1369863013697</v>
      </c>
      <c r="E5" s="55">
        <v>366.67200000000003</v>
      </c>
      <c r="F5" s="55">
        <v>8635.13432835821</v>
      </c>
      <c r="G5" s="55">
        <v>70.548251748251744</v>
      </c>
      <c r="H5" s="55">
        <v>98.833333333333357</v>
      </c>
      <c r="I5" s="55">
        <v>12001.324899741167</v>
      </c>
      <c r="L5" t="s">
        <v>102</v>
      </c>
      <c r="M5" t="s">
        <v>60</v>
      </c>
      <c r="N5" s="55" t="s">
        <v>65</v>
      </c>
      <c r="O5" s="55" t="s">
        <v>61</v>
      </c>
      <c r="P5" s="55" t="s">
        <v>64</v>
      </c>
      <c r="Q5" s="55" t="s">
        <v>62</v>
      </c>
      <c r="R5" s="55" t="s">
        <v>65</v>
      </c>
      <c r="S5" s="55" t="s">
        <v>61</v>
      </c>
      <c r="T5" s="55" t="s">
        <v>64</v>
      </c>
      <c r="U5" s="55" t="s">
        <v>62</v>
      </c>
      <c r="V5" t="s">
        <v>65</v>
      </c>
      <c r="W5" s="55" t="s">
        <v>61</v>
      </c>
      <c r="X5" s="55" t="s">
        <v>64</v>
      </c>
      <c r="Y5" s="55" t="s">
        <v>62</v>
      </c>
      <c r="Z5" s="56" t="s">
        <v>65</v>
      </c>
      <c r="AA5" s="56" t="s">
        <v>61</v>
      </c>
      <c r="AB5" s="56" t="s">
        <v>64</v>
      </c>
      <c r="AC5" t="s">
        <v>62</v>
      </c>
      <c r="AD5" t="s">
        <v>65</v>
      </c>
      <c r="AE5" t="s">
        <v>61</v>
      </c>
      <c r="AF5" t="s">
        <v>64</v>
      </c>
      <c r="AG5" t="s">
        <v>62</v>
      </c>
      <c r="AH5" t="s">
        <v>65</v>
      </c>
      <c r="AI5" t="s">
        <v>61</v>
      </c>
      <c r="AJ5" t="s">
        <v>64</v>
      </c>
      <c r="AK5" t="s">
        <v>62</v>
      </c>
      <c r="AL5" t="s">
        <v>61</v>
      </c>
      <c r="AM5" t="s">
        <v>64</v>
      </c>
      <c r="AN5" t="s">
        <v>62</v>
      </c>
      <c r="AP5" s="58" t="s">
        <v>61</v>
      </c>
      <c r="AQ5" s="59" t="s">
        <v>62</v>
      </c>
      <c r="AR5" s="59" t="s">
        <v>64</v>
      </c>
      <c r="AS5" s="59" t="s">
        <v>65</v>
      </c>
      <c r="AT5" s="60" t="s">
        <v>61</v>
      </c>
      <c r="AU5" s="59" t="s">
        <v>62</v>
      </c>
      <c r="AV5" s="59" t="s">
        <v>64</v>
      </c>
      <c r="AW5" s="59" t="s">
        <v>65</v>
      </c>
      <c r="AX5" s="60" t="s">
        <v>61</v>
      </c>
      <c r="AY5" s="59" t="s">
        <v>62</v>
      </c>
      <c r="AZ5" s="59" t="s">
        <v>64</v>
      </c>
      <c r="BA5" s="61" t="s">
        <v>65</v>
      </c>
      <c r="BB5" s="58" t="s">
        <v>61</v>
      </c>
      <c r="BC5" s="59" t="s">
        <v>62</v>
      </c>
      <c r="BD5" s="59" t="s">
        <v>64</v>
      </c>
      <c r="BE5" s="59" t="s">
        <v>65</v>
      </c>
      <c r="BF5" s="60" t="s">
        <v>61</v>
      </c>
      <c r="BG5" s="59" t="s">
        <v>62</v>
      </c>
      <c r="BH5" s="59" t="s">
        <v>64</v>
      </c>
      <c r="BI5" s="59" t="s">
        <v>65</v>
      </c>
      <c r="BJ5" s="60" t="s">
        <v>61</v>
      </c>
      <c r="BK5" s="59" t="s">
        <v>62</v>
      </c>
      <c r="BL5" s="59" t="s">
        <v>64</v>
      </c>
      <c r="BM5" s="61" t="s">
        <v>65</v>
      </c>
    </row>
    <row r="6" spans="3:65" hidden="1">
      <c r="C6" t="s">
        <v>16</v>
      </c>
      <c r="D6" s="55">
        <v>1822.1917808219175</v>
      </c>
      <c r="E6" s="55">
        <v>1256.24</v>
      </c>
      <c r="F6" s="55">
        <v>2215.9701492537311</v>
      </c>
      <c r="G6" s="55">
        <v>390.32307692307705</v>
      </c>
      <c r="H6" s="55">
        <v>10</v>
      </c>
      <c r="I6" s="55">
        <v>5694.7250069987249</v>
      </c>
      <c r="L6" t="s">
        <v>12</v>
      </c>
      <c r="M6" t="s">
        <v>7</v>
      </c>
      <c r="N6" s="55">
        <f>SUM(N7:N11)</f>
        <v>8</v>
      </c>
      <c r="O6" s="55">
        <f t="shared" ref="O6:AO6" si="0">SUM(O7:O11)</f>
        <v>29</v>
      </c>
      <c r="P6" s="55">
        <f t="shared" si="0"/>
        <v>11</v>
      </c>
      <c r="Q6" s="55">
        <f t="shared" si="0"/>
        <v>45</v>
      </c>
      <c r="R6" s="55">
        <f t="shared" si="0"/>
        <v>2</v>
      </c>
      <c r="S6" s="55">
        <f t="shared" si="0"/>
        <v>17</v>
      </c>
      <c r="T6" s="55">
        <f t="shared" si="0"/>
        <v>4</v>
      </c>
      <c r="U6" s="55">
        <f t="shared" si="0"/>
        <v>17</v>
      </c>
      <c r="V6" s="55">
        <f t="shared" si="0"/>
        <v>5</v>
      </c>
      <c r="W6" s="55">
        <f t="shared" si="0"/>
        <v>1</v>
      </c>
      <c r="X6" s="55">
        <f t="shared" si="0"/>
        <v>6</v>
      </c>
      <c r="Y6" s="55">
        <f t="shared" si="0"/>
        <v>3</v>
      </c>
      <c r="Z6" s="55">
        <f t="shared" si="0"/>
        <v>4</v>
      </c>
      <c r="AA6" s="55">
        <f t="shared" si="0"/>
        <v>0</v>
      </c>
      <c r="AB6" s="55">
        <f t="shared" si="0"/>
        <v>3</v>
      </c>
      <c r="AC6" s="55">
        <f t="shared" si="0"/>
        <v>3</v>
      </c>
      <c r="AD6" s="55">
        <f t="shared" si="0"/>
        <v>2</v>
      </c>
      <c r="AE6" s="55">
        <f t="shared" si="0"/>
        <v>2</v>
      </c>
      <c r="AF6" s="55">
        <f t="shared" si="0"/>
        <v>2</v>
      </c>
      <c r="AG6" s="55">
        <f t="shared" si="0"/>
        <v>1</v>
      </c>
      <c r="AH6" s="55">
        <f t="shared" si="0"/>
        <v>0</v>
      </c>
      <c r="AI6" s="55">
        <f t="shared" si="0"/>
        <v>1</v>
      </c>
      <c r="AJ6" s="55">
        <f t="shared" si="0"/>
        <v>2</v>
      </c>
      <c r="AK6" s="55">
        <f t="shared" si="0"/>
        <v>0</v>
      </c>
      <c r="AL6" s="55">
        <f t="shared" si="0"/>
        <v>0</v>
      </c>
      <c r="AM6" s="55">
        <f t="shared" si="0"/>
        <v>0</v>
      </c>
      <c r="AN6" s="55">
        <f t="shared" si="0"/>
        <v>0</v>
      </c>
      <c r="AO6" s="55">
        <f t="shared" si="0"/>
        <v>168</v>
      </c>
      <c r="AP6" s="58">
        <f>SUM(AL6,AI6,AE6,AA6,W6)</f>
        <v>4</v>
      </c>
      <c r="AQ6" s="60">
        <f>SUM(AN6,AK6,AG6,AC6,Y6)</f>
        <v>7</v>
      </c>
      <c r="AR6" s="60">
        <f>SUM(AM6,AJ6,AF6,AB6,X6)</f>
        <v>13</v>
      </c>
      <c r="AS6" s="60">
        <f>SUM(AH6,AD6,Z6,V6)</f>
        <v>11</v>
      </c>
      <c r="AT6" s="60">
        <f>S6</f>
        <v>17</v>
      </c>
      <c r="AU6" s="60">
        <f>U6</f>
        <v>17</v>
      </c>
      <c r="AV6" s="60">
        <f>T6</f>
        <v>4</v>
      </c>
      <c r="AW6" s="60">
        <f>R6</f>
        <v>2</v>
      </c>
      <c r="AX6" s="60">
        <f>O6</f>
        <v>29</v>
      </c>
      <c r="AY6" s="60">
        <f>Q6</f>
        <v>45</v>
      </c>
      <c r="AZ6" s="60">
        <f>P6</f>
        <v>11</v>
      </c>
      <c r="BA6" s="68">
        <f>N6</f>
        <v>8</v>
      </c>
      <c r="BB6" s="62">
        <f>AP6/$AO6</f>
        <v>2.3809523809523808E-2</v>
      </c>
      <c r="BC6" s="63">
        <f t="shared" ref="BC6:BM21" si="1">AQ6/$AO6</f>
        <v>4.1666666666666664E-2</v>
      </c>
      <c r="BD6" s="63">
        <f t="shared" si="1"/>
        <v>7.7380952380952384E-2</v>
      </c>
      <c r="BE6" s="63">
        <f t="shared" si="1"/>
        <v>6.5476190476190479E-2</v>
      </c>
      <c r="BF6" s="63">
        <f t="shared" si="1"/>
        <v>0.10119047619047619</v>
      </c>
      <c r="BG6" s="63">
        <f t="shared" si="1"/>
        <v>0.10119047619047619</v>
      </c>
      <c r="BH6" s="63">
        <f t="shared" si="1"/>
        <v>2.3809523809523808E-2</v>
      </c>
      <c r="BI6" s="63">
        <f t="shared" si="1"/>
        <v>1.1904761904761904E-2</v>
      </c>
      <c r="BJ6" s="63">
        <f t="shared" si="1"/>
        <v>0.17261904761904762</v>
      </c>
      <c r="BK6" s="63">
        <f t="shared" si="1"/>
        <v>0.26785714285714285</v>
      </c>
      <c r="BL6" s="63">
        <f t="shared" si="1"/>
        <v>6.5476190476190479E-2</v>
      </c>
      <c r="BM6" s="64">
        <f t="shared" si="1"/>
        <v>4.7619047619047616E-2</v>
      </c>
    </row>
    <row r="7" spans="3:65" hidden="1">
      <c r="C7" t="s">
        <v>17</v>
      </c>
      <c r="D7" s="55">
        <v>68.493150684931507</v>
      </c>
      <c r="E7" s="55">
        <v>145.79999999999998</v>
      </c>
      <c r="F7" s="55">
        <v>7447.4328358208941</v>
      </c>
      <c r="G7" s="55">
        <v>50.907692307692301</v>
      </c>
      <c r="H7" s="55"/>
      <c r="I7" s="55">
        <v>7712.6336788135186</v>
      </c>
      <c r="L7" t="s">
        <v>12</v>
      </c>
      <c r="M7" t="s">
        <v>75</v>
      </c>
      <c r="N7" s="55">
        <v>6</v>
      </c>
      <c r="O7" s="55"/>
      <c r="P7" s="55"/>
      <c r="Q7" s="55"/>
      <c r="R7" s="55"/>
      <c r="S7" s="55"/>
      <c r="T7" s="55"/>
      <c r="U7" s="55"/>
      <c r="W7" s="55"/>
      <c r="X7" s="55"/>
      <c r="Y7" s="55"/>
      <c r="Z7" s="56"/>
      <c r="AA7" s="56"/>
      <c r="AB7" s="56"/>
      <c r="AO7">
        <v>6</v>
      </c>
      <c r="AP7" s="58">
        <f t="shared" ref="AP7:AP70" si="2">SUM(AL7,AI7,AE7,AA7,W7)</f>
        <v>0</v>
      </c>
      <c r="AQ7" s="60">
        <f t="shared" ref="AQ7:AQ70" si="3">SUM(AN7,AK7,AG7,AC7,Y7)</f>
        <v>0</v>
      </c>
      <c r="AR7" s="60">
        <f t="shared" ref="AR7:AR70" si="4">SUM(AM7,AJ7,AF7,AB7,X7)</f>
        <v>0</v>
      </c>
      <c r="AS7" s="60">
        <f t="shared" ref="AS7:AS70" si="5">SUM(AH7,AD7,Z7,V7)</f>
        <v>0</v>
      </c>
      <c r="AT7" s="60">
        <f t="shared" ref="AT7:AT70" si="6">S7</f>
        <v>0</v>
      </c>
      <c r="AU7" s="60">
        <f t="shared" ref="AU7:AU70" si="7">U7</f>
        <v>0</v>
      </c>
      <c r="AV7" s="60">
        <f t="shared" ref="AV7:AV70" si="8">T7</f>
        <v>0</v>
      </c>
      <c r="AW7" s="60">
        <f t="shared" ref="AW7:AW70" si="9">R7</f>
        <v>0</v>
      </c>
      <c r="AX7" s="60">
        <f t="shared" ref="AX7:AX70" si="10">O7</f>
        <v>0</v>
      </c>
      <c r="AY7" s="60">
        <f t="shared" ref="AY7:AY70" si="11">Q7</f>
        <v>0</v>
      </c>
      <c r="AZ7" s="60">
        <f t="shared" ref="AZ7:AZ70" si="12">P7</f>
        <v>0</v>
      </c>
      <c r="BA7" s="68">
        <f t="shared" ref="BA7:BA70" si="13">N7</f>
        <v>6</v>
      </c>
      <c r="BB7" s="62">
        <f t="shared" ref="BB7:BM41" si="14">AP7/$AO7</f>
        <v>0</v>
      </c>
      <c r="BC7" s="63">
        <f t="shared" si="1"/>
        <v>0</v>
      </c>
      <c r="BD7" s="63">
        <f t="shared" si="1"/>
        <v>0</v>
      </c>
      <c r="BE7" s="63">
        <f t="shared" si="1"/>
        <v>0</v>
      </c>
      <c r="BF7" s="63">
        <f t="shared" si="1"/>
        <v>0</v>
      </c>
      <c r="BG7" s="63">
        <f t="shared" si="1"/>
        <v>0</v>
      </c>
      <c r="BH7" s="63">
        <f t="shared" si="1"/>
        <v>0</v>
      </c>
      <c r="BI7" s="63">
        <f t="shared" si="1"/>
        <v>0</v>
      </c>
      <c r="BJ7" s="63">
        <f t="shared" si="1"/>
        <v>0</v>
      </c>
      <c r="BK7" s="63">
        <f t="shared" si="1"/>
        <v>0</v>
      </c>
      <c r="BL7" s="63">
        <f t="shared" si="1"/>
        <v>0</v>
      </c>
      <c r="BM7" s="64">
        <f t="shared" si="1"/>
        <v>1</v>
      </c>
    </row>
    <row r="8" spans="3:65" hidden="1">
      <c r="C8" t="s">
        <v>18</v>
      </c>
      <c r="D8" s="55">
        <v>424.65753424657538</v>
      </c>
      <c r="E8" s="55">
        <v>225.11600000000001</v>
      </c>
      <c r="F8" s="55">
        <v>777.91044776119395</v>
      </c>
      <c r="G8" s="55">
        <v>4.1930069930069926</v>
      </c>
      <c r="H8" s="55"/>
      <c r="I8" s="55">
        <v>1431.8769890007763</v>
      </c>
      <c r="L8" t="s">
        <v>12</v>
      </c>
      <c r="M8" t="s">
        <v>76</v>
      </c>
      <c r="N8" s="55"/>
      <c r="O8" s="55"/>
      <c r="P8" s="55"/>
      <c r="Q8" s="55"/>
      <c r="R8" s="55"/>
      <c r="S8" s="55"/>
      <c r="T8" s="55">
        <v>2</v>
      </c>
      <c r="U8" s="55">
        <v>12</v>
      </c>
      <c r="W8" s="55"/>
      <c r="X8" s="55">
        <v>1</v>
      </c>
      <c r="Y8" s="55">
        <v>2</v>
      </c>
      <c r="Z8" s="56"/>
      <c r="AA8" s="56"/>
      <c r="AB8" s="56"/>
      <c r="AO8">
        <v>17</v>
      </c>
      <c r="AP8" s="58">
        <f t="shared" si="2"/>
        <v>0</v>
      </c>
      <c r="AQ8" s="60">
        <f t="shared" si="3"/>
        <v>2</v>
      </c>
      <c r="AR8" s="60">
        <f t="shared" si="4"/>
        <v>1</v>
      </c>
      <c r="AS8" s="60">
        <f t="shared" si="5"/>
        <v>0</v>
      </c>
      <c r="AT8" s="60">
        <f t="shared" si="6"/>
        <v>0</v>
      </c>
      <c r="AU8" s="60">
        <f t="shared" si="7"/>
        <v>12</v>
      </c>
      <c r="AV8" s="60">
        <f t="shared" si="8"/>
        <v>2</v>
      </c>
      <c r="AW8" s="60">
        <f t="shared" si="9"/>
        <v>0</v>
      </c>
      <c r="AX8" s="60">
        <f t="shared" si="10"/>
        <v>0</v>
      </c>
      <c r="AY8" s="60">
        <f t="shared" si="11"/>
        <v>0</v>
      </c>
      <c r="AZ8" s="60">
        <f t="shared" si="12"/>
        <v>0</v>
      </c>
      <c r="BA8" s="68">
        <f t="shared" si="13"/>
        <v>0</v>
      </c>
      <c r="BB8" s="62">
        <f t="shared" si="14"/>
        <v>0</v>
      </c>
      <c r="BC8" s="63">
        <f t="shared" si="1"/>
        <v>0.11764705882352941</v>
      </c>
      <c r="BD8" s="63">
        <f t="shared" si="1"/>
        <v>5.8823529411764705E-2</v>
      </c>
      <c r="BE8" s="63">
        <f t="shared" si="1"/>
        <v>0</v>
      </c>
      <c r="BF8" s="63">
        <f t="shared" si="1"/>
        <v>0</v>
      </c>
      <c r="BG8" s="63">
        <f t="shared" si="1"/>
        <v>0.70588235294117652</v>
      </c>
      <c r="BH8" s="63">
        <f t="shared" si="1"/>
        <v>0.11764705882352941</v>
      </c>
      <c r="BI8" s="63">
        <f t="shared" si="1"/>
        <v>0</v>
      </c>
      <c r="BJ8" s="63">
        <f t="shared" si="1"/>
        <v>0</v>
      </c>
      <c r="BK8" s="63">
        <f t="shared" si="1"/>
        <v>0</v>
      </c>
      <c r="BL8" s="63">
        <f t="shared" si="1"/>
        <v>0</v>
      </c>
      <c r="BM8" s="64">
        <f t="shared" si="1"/>
        <v>0</v>
      </c>
    </row>
    <row r="9" spans="3:65" hidden="1">
      <c r="C9" t="s">
        <v>20</v>
      </c>
      <c r="D9" s="55">
        <v>26.164383561643838</v>
      </c>
      <c r="E9" s="55">
        <v>450.71600000000007</v>
      </c>
      <c r="F9" s="55">
        <v>18148.373134328358</v>
      </c>
      <c r="G9" s="55">
        <v>76.539860139860181</v>
      </c>
      <c r="H9" s="55">
        <v>10.333333333333334</v>
      </c>
      <c r="I9" s="55">
        <v>18712.126711363195</v>
      </c>
      <c r="L9" t="s">
        <v>12</v>
      </c>
      <c r="M9" t="s">
        <v>78</v>
      </c>
      <c r="N9" s="55"/>
      <c r="O9" s="55">
        <v>12</v>
      </c>
      <c r="P9" s="55"/>
      <c r="Q9" s="55">
        <v>3</v>
      </c>
      <c r="R9" s="55"/>
      <c r="S9" s="55">
        <v>10</v>
      </c>
      <c r="T9" s="55"/>
      <c r="U9" s="55"/>
      <c r="W9" s="55">
        <v>1</v>
      </c>
      <c r="X9" s="55"/>
      <c r="Y9" s="55"/>
      <c r="Z9" s="56"/>
      <c r="AA9" s="56"/>
      <c r="AB9" s="56"/>
      <c r="AO9">
        <v>26</v>
      </c>
      <c r="AP9" s="58">
        <f t="shared" si="2"/>
        <v>1</v>
      </c>
      <c r="AQ9" s="60">
        <f t="shared" si="3"/>
        <v>0</v>
      </c>
      <c r="AR9" s="60">
        <f t="shared" si="4"/>
        <v>0</v>
      </c>
      <c r="AS9" s="60">
        <f t="shared" si="5"/>
        <v>0</v>
      </c>
      <c r="AT9" s="60">
        <f t="shared" si="6"/>
        <v>10</v>
      </c>
      <c r="AU9" s="60">
        <f t="shared" si="7"/>
        <v>0</v>
      </c>
      <c r="AV9" s="60">
        <f t="shared" si="8"/>
        <v>0</v>
      </c>
      <c r="AW9" s="60">
        <f t="shared" si="9"/>
        <v>0</v>
      </c>
      <c r="AX9" s="60">
        <f t="shared" si="10"/>
        <v>12</v>
      </c>
      <c r="AY9" s="60">
        <f t="shared" si="11"/>
        <v>3</v>
      </c>
      <c r="AZ9" s="60">
        <f t="shared" si="12"/>
        <v>0</v>
      </c>
      <c r="BA9" s="68">
        <f t="shared" si="13"/>
        <v>0</v>
      </c>
      <c r="BB9" s="62">
        <f t="shared" si="14"/>
        <v>3.8461538461538464E-2</v>
      </c>
      <c r="BC9" s="63">
        <f t="shared" si="1"/>
        <v>0</v>
      </c>
      <c r="BD9" s="63">
        <f t="shared" si="1"/>
        <v>0</v>
      </c>
      <c r="BE9" s="63">
        <f t="shared" si="1"/>
        <v>0</v>
      </c>
      <c r="BF9" s="63">
        <f t="shared" si="1"/>
        <v>0.38461538461538464</v>
      </c>
      <c r="BG9" s="63">
        <f t="shared" si="1"/>
        <v>0</v>
      </c>
      <c r="BH9" s="63">
        <f t="shared" si="1"/>
        <v>0</v>
      </c>
      <c r="BI9" s="63">
        <f t="shared" si="1"/>
        <v>0</v>
      </c>
      <c r="BJ9" s="63">
        <f t="shared" si="1"/>
        <v>0.46153846153846156</v>
      </c>
      <c r="BK9" s="63">
        <f t="shared" si="1"/>
        <v>0.11538461538461539</v>
      </c>
      <c r="BL9" s="63">
        <f t="shared" si="1"/>
        <v>0</v>
      </c>
      <c r="BM9" s="64">
        <f t="shared" si="1"/>
        <v>0</v>
      </c>
    </row>
    <row r="10" spans="3:65">
      <c r="C10" t="s">
        <v>21</v>
      </c>
      <c r="D10" s="55">
        <v>523.64657534246567</v>
      </c>
      <c r="E10" s="55">
        <v>616.27999999999986</v>
      </c>
      <c r="F10" s="55">
        <v>16075.402985074626</v>
      </c>
      <c r="G10" s="55">
        <v>1209.2377622377621</v>
      </c>
      <c r="H10" s="55">
        <v>2.3333333333333335</v>
      </c>
      <c r="I10" s="55">
        <v>18426.900655988185</v>
      </c>
      <c r="L10" t="s">
        <v>12</v>
      </c>
      <c r="M10" t="s">
        <v>79</v>
      </c>
      <c r="N10" s="55"/>
      <c r="O10" s="55">
        <v>17</v>
      </c>
      <c r="P10" s="55"/>
      <c r="Q10" s="55">
        <v>8</v>
      </c>
      <c r="R10" s="55"/>
      <c r="S10" s="55">
        <v>4</v>
      </c>
      <c r="T10" s="55"/>
      <c r="U10" s="55"/>
      <c r="W10" s="55"/>
      <c r="X10" s="55"/>
      <c r="Y10" s="55"/>
      <c r="Z10" s="56"/>
      <c r="AA10" s="56"/>
      <c r="AB10" s="56"/>
      <c r="AO10">
        <v>29</v>
      </c>
      <c r="AP10" s="58">
        <f t="shared" si="2"/>
        <v>0</v>
      </c>
      <c r="AQ10" s="60">
        <f t="shared" si="3"/>
        <v>0</v>
      </c>
      <c r="AR10" s="60">
        <f t="shared" si="4"/>
        <v>0</v>
      </c>
      <c r="AS10" s="60">
        <f t="shared" si="5"/>
        <v>0</v>
      </c>
      <c r="AT10" s="60">
        <f t="shared" si="6"/>
        <v>4</v>
      </c>
      <c r="AU10" s="60">
        <f t="shared" si="7"/>
        <v>0</v>
      </c>
      <c r="AV10" s="60">
        <f t="shared" si="8"/>
        <v>0</v>
      </c>
      <c r="AW10" s="60">
        <f t="shared" si="9"/>
        <v>0</v>
      </c>
      <c r="AX10" s="60">
        <f t="shared" si="10"/>
        <v>17</v>
      </c>
      <c r="AY10" s="60">
        <f t="shared" si="11"/>
        <v>8</v>
      </c>
      <c r="AZ10" s="60">
        <f t="shared" si="12"/>
        <v>0</v>
      </c>
      <c r="BA10" s="68">
        <f t="shared" si="13"/>
        <v>0</v>
      </c>
      <c r="BB10" s="62">
        <f t="shared" si="14"/>
        <v>0</v>
      </c>
      <c r="BC10" s="63">
        <f t="shared" si="1"/>
        <v>0</v>
      </c>
      <c r="BD10" s="63">
        <f t="shared" si="1"/>
        <v>0</v>
      </c>
      <c r="BE10" s="63">
        <f t="shared" si="1"/>
        <v>0</v>
      </c>
      <c r="BF10" s="63">
        <f t="shared" si="1"/>
        <v>0.13793103448275862</v>
      </c>
      <c r="BG10" s="63">
        <f t="shared" si="1"/>
        <v>0</v>
      </c>
      <c r="BH10" s="63">
        <f t="shared" si="1"/>
        <v>0</v>
      </c>
      <c r="BI10" s="63">
        <f t="shared" si="1"/>
        <v>0</v>
      </c>
      <c r="BJ10" s="63">
        <f t="shared" si="1"/>
        <v>0.58620689655172409</v>
      </c>
      <c r="BK10" s="63">
        <f t="shared" si="1"/>
        <v>0.27586206896551724</v>
      </c>
      <c r="BL10" s="63">
        <f t="shared" si="1"/>
        <v>0</v>
      </c>
      <c r="BM10" s="64">
        <f t="shared" si="1"/>
        <v>0</v>
      </c>
    </row>
    <row r="11" spans="3:65" hidden="1">
      <c r="C11" t="s">
        <v>22</v>
      </c>
      <c r="D11" s="55"/>
      <c r="E11" s="55">
        <v>4</v>
      </c>
      <c r="F11" s="55">
        <v>1154.9253731343283</v>
      </c>
      <c r="G11" s="55">
        <v>16.895104895104893</v>
      </c>
      <c r="H11" s="55"/>
      <c r="I11" s="55">
        <v>1175.8204780294332</v>
      </c>
      <c r="L11" t="s">
        <v>12</v>
      </c>
      <c r="M11" t="s">
        <v>77</v>
      </c>
      <c r="N11" s="55">
        <v>2</v>
      </c>
      <c r="O11" s="55"/>
      <c r="P11" s="55">
        <v>11</v>
      </c>
      <c r="Q11" s="55">
        <v>34</v>
      </c>
      <c r="R11" s="55">
        <v>2</v>
      </c>
      <c r="S11" s="55">
        <v>3</v>
      </c>
      <c r="T11" s="55">
        <v>2</v>
      </c>
      <c r="U11" s="55">
        <v>5</v>
      </c>
      <c r="V11">
        <v>5</v>
      </c>
      <c r="W11" s="55"/>
      <c r="X11" s="55">
        <v>5</v>
      </c>
      <c r="Y11" s="55">
        <v>1</v>
      </c>
      <c r="Z11" s="56">
        <v>4</v>
      </c>
      <c r="AA11" s="56"/>
      <c r="AB11" s="56">
        <v>3</v>
      </c>
      <c r="AC11">
        <v>3</v>
      </c>
      <c r="AD11">
        <v>2</v>
      </c>
      <c r="AE11">
        <v>2</v>
      </c>
      <c r="AF11">
        <v>2</v>
      </c>
      <c r="AG11">
        <v>1</v>
      </c>
      <c r="AI11">
        <v>1</v>
      </c>
      <c r="AJ11">
        <v>2</v>
      </c>
      <c r="AO11">
        <v>90</v>
      </c>
      <c r="AP11" s="58">
        <f t="shared" si="2"/>
        <v>3</v>
      </c>
      <c r="AQ11" s="60">
        <f t="shared" si="3"/>
        <v>5</v>
      </c>
      <c r="AR11" s="60">
        <f t="shared" si="4"/>
        <v>12</v>
      </c>
      <c r="AS11" s="60">
        <f t="shared" si="5"/>
        <v>11</v>
      </c>
      <c r="AT11" s="60">
        <f t="shared" si="6"/>
        <v>3</v>
      </c>
      <c r="AU11" s="60">
        <f t="shared" si="7"/>
        <v>5</v>
      </c>
      <c r="AV11" s="60">
        <f t="shared" si="8"/>
        <v>2</v>
      </c>
      <c r="AW11" s="60">
        <f t="shared" si="9"/>
        <v>2</v>
      </c>
      <c r="AX11" s="60">
        <f t="shared" si="10"/>
        <v>0</v>
      </c>
      <c r="AY11" s="60">
        <f t="shared" si="11"/>
        <v>34</v>
      </c>
      <c r="AZ11" s="60">
        <f t="shared" si="12"/>
        <v>11</v>
      </c>
      <c r="BA11" s="68">
        <f t="shared" si="13"/>
        <v>2</v>
      </c>
      <c r="BB11" s="62">
        <f t="shared" si="14"/>
        <v>3.3333333333333333E-2</v>
      </c>
      <c r="BC11" s="63">
        <f t="shared" si="1"/>
        <v>5.5555555555555552E-2</v>
      </c>
      <c r="BD11" s="63">
        <f t="shared" si="1"/>
        <v>0.13333333333333333</v>
      </c>
      <c r="BE11" s="63">
        <f t="shared" si="1"/>
        <v>0.12222222222222222</v>
      </c>
      <c r="BF11" s="63">
        <f t="shared" si="1"/>
        <v>3.3333333333333333E-2</v>
      </c>
      <c r="BG11" s="63">
        <f t="shared" si="1"/>
        <v>5.5555555555555552E-2</v>
      </c>
      <c r="BH11" s="63">
        <f t="shared" si="1"/>
        <v>2.2222222222222223E-2</v>
      </c>
      <c r="BI11" s="63">
        <f t="shared" si="1"/>
        <v>2.2222222222222223E-2</v>
      </c>
      <c r="BJ11" s="63">
        <f t="shared" si="1"/>
        <v>0</v>
      </c>
      <c r="BK11" s="63">
        <f t="shared" si="1"/>
        <v>0.37777777777777777</v>
      </c>
      <c r="BL11" s="63">
        <f t="shared" si="1"/>
        <v>0.12222222222222222</v>
      </c>
      <c r="BM11" s="64">
        <f t="shared" si="1"/>
        <v>2.2222222222222223E-2</v>
      </c>
    </row>
    <row r="12" spans="3:65" hidden="1">
      <c r="C12" t="s">
        <v>23</v>
      </c>
      <c r="D12" s="55">
        <v>421.64383561643837</v>
      </c>
      <c r="E12" s="55">
        <v>1750.1699999999996</v>
      </c>
      <c r="F12" s="55">
        <v>16282.665671641778</v>
      </c>
      <c r="G12" s="55">
        <v>95.699300699300707</v>
      </c>
      <c r="H12" s="55">
        <v>4.3333333333333339</v>
      </c>
      <c r="I12" s="55">
        <v>18554.512141290848</v>
      </c>
      <c r="L12" t="s">
        <v>16</v>
      </c>
      <c r="M12" t="s">
        <v>7</v>
      </c>
      <c r="N12" s="55">
        <f>SUM(N13:N17)</f>
        <v>7</v>
      </c>
      <c r="O12" s="55">
        <f t="shared" ref="O12:AO12" si="15">SUM(O13:O17)</f>
        <v>43</v>
      </c>
      <c r="P12" s="55">
        <f t="shared" si="15"/>
        <v>17</v>
      </c>
      <c r="Q12" s="55">
        <f t="shared" si="15"/>
        <v>13</v>
      </c>
      <c r="R12" s="55">
        <f t="shared" si="15"/>
        <v>0</v>
      </c>
      <c r="S12" s="55">
        <f t="shared" si="15"/>
        <v>107</v>
      </c>
      <c r="T12" s="55">
        <f t="shared" si="15"/>
        <v>14</v>
      </c>
      <c r="U12" s="55">
        <f t="shared" si="15"/>
        <v>5</v>
      </c>
      <c r="V12" s="55">
        <f t="shared" si="15"/>
        <v>0</v>
      </c>
      <c r="W12" s="55">
        <f t="shared" si="15"/>
        <v>1</v>
      </c>
      <c r="X12" s="55">
        <f t="shared" si="15"/>
        <v>2</v>
      </c>
      <c r="Y12" s="55">
        <f t="shared" si="15"/>
        <v>0</v>
      </c>
      <c r="Z12" s="55">
        <f t="shared" si="15"/>
        <v>1</v>
      </c>
      <c r="AA12" s="55">
        <f t="shared" si="15"/>
        <v>0</v>
      </c>
      <c r="AB12" s="55">
        <f t="shared" si="15"/>
        <v>0</v>
      </c>
      <c r="AC12" s="55">
        <f t="shared" si="15"/>
        <v>0</v>
      </c>
      <c r="AD12" s="55">
        <f t="shared" si="15"/>
        <v>0</v>
      </c>
      <c r="AE12" s="55">
        <f t="shared" si="15"/>
        <v>0</v>
      </c>
      <c r="AF12" s="55">
        <f t="shared" si="15"/>
        <v>3</v>
      </c>
      <c r="AG12" s="55">
        <f t="shared" si="15"/>
        <v>0</v>
      </c>
      <c r="AH12" s="55">
        <f t="shared" si="15"/>
        <v>0</v>
      </c>
      <c r="AI12" s="55">
        <f t="shared" si="15"/>
        <v>0</v>
      </c>
      <c r="AJ12" s="55">
        <f t="shared" si="15"/>
        <v>0</v>
      </c>
      <c r="AK12" s="55">
        <f t="shared" si="15"/>
        <v>0</v>
      </c>
      <c r="AL12" s="55">
        <f t="shared" si="15"/>
        <v>0</v>
      </c>
      <c r="AM12" s="55">
        <f t="shared" si="15"/>
        <v>0</v>
      </c>
      <c r="AN12" s="55">
        <f t="shared" si="15"/>
        <v>0</v>
      </c>
      <c r="AO12" s="55">
        <f t="shared" si="15"/>
        <v>213</v>
      </c>
      <c r="AP12" s="58">
        <f t="shared" si="2"/>
        <v>1</v>
      </c>
      <c r="AQ12" s="60">
        <f t="shared" si="3"/>
        <v>0</v>
      </c>
      <c r="AR12" s="60">
        <f t="shared" si="4"/>
        <v>5</v>
      </c>
      <c r="AS12" s="60">
        <f t="shared" si="5"/>
        <v>1</v>
      </c>
      <c r="AT12" s="60">
        <f t="shared" si="6"/>
        <v>107</v>
      </c>
      <c r="AU12" s="60">
        <f t="shared" si="7"/>
        <v>5</v>
      </c>
      <c r="AV12" s="60">
        <f t="shared" si="8"/>
        <v>14</v>
      </c>
      <c r="AW12" s="60">
        <f t="shared" si="9"/>
        <v>0</v>
      </c>
      <c r="AX12" s="60">
        <f t="shared" si="10"/>
        <v>43</v>
      </c>
      <c r="AY12" s="60">
        <f t="shared" si="11"/>
        <v>13</v>
      </c>
      <c r="AZ12" s="60">
        <f t="shared" si="12"/>
        <v>17</v>
      </c>
      <c r="BA12" s="68">
        <f t="shared" si="13"/>
        <v>7</v>
      </c>
      <c r="BB12" s="62">
        <f t="shared" si="14"/>
        <v>4.6948356807511738E-3</v>
      </c>
      <c r="BC12" s="63">
        <f t="shared" si="1"/>
        <v>0</v>
      </c>
      <c r="BD12" s="63">
        <f t="shared" si="1"/>
        <v>2.3474178403755867E-2</v>
      </c>
      <c r="BE12" s="63">
        <f t="shared" si="1"/>
        <v>4.6948356807511738E-3</v>
      </c>
      <c r="BF12" s="63">
        <f t="shared" si="1"/>
        <v>0.50234741784037562</v>
      </c>
      <c r="BG12" s="63">
        <f t="shared" si="1"/>
        <v>2.3474178403755867E-2</v>
      </c>
      <c r="BH12" s="63">
        <f t="shared" si="1"/>
        <v>6.5727699530516437E-2</v>
      </c>
      <c r="BI12" s="63">
        <f t="shared" si="1"/>
        <v>0</v>
      </c>
      <c r="BJ12" s="63">
        <f t="shared" si="1"/>
        <v>0.20187793427230047</v>
      </c>
      <c r="BK12" s="63">
        <f t="shared" si="1"/>
        <v>6.1032863849765258E-2</v>
      </c>
      <c r="BL12" s="63">
        <f t="shared" si="1"/>
        <v>7.9812206572769953E-2</v>
      </c>
      <c r="BM12" s="64">
        <f t="shared" si="1"/>
        <v>3.2863849765258218E-2</v>
      </c>
    </row>
    <row r="13" spans="3:65" hidden="1">
      <c r="C13" t="s">
        <v>24</v>
      </c>
      <c r="D13" s="55"/>
      <c r="E13" s="55">
        <v>6089.8359999999993</v>
      </c>
      <c r="F13" s="55">
        <v>6402.6805970149235</v>
      </c>
      <c r="G13" s="55">
        <v>899.96643356643233</v>
      </c>
      <c r="H13" s="55">
        <v>5</v>
      </c>
      <c r="I13" s="55">
        <v>13397.483030581356</v>
      </c>
      <c r="L13" t="s">
        <v>16</v>
      </c>
      <c r="M13" t="s">
        <v>75</v>
      </c>
      <c r="N13" s="55">
        <v>2</v>
      </c>
      <c r="O13" s="55"/>
      <c r="P13" s="55">
        <v>6</v>
      </c>
      <c r="Q13" s="55">
        <v>1</v>
      </c>
      <c r="R13" s="55"/>
      <c r="S13" s="55"/>
      <c r="T13" s="55">
        <v>6</v>
      </c>
      <c r="U13" s="55">
        <v>1</v>
      </c>
      <c r="W13" s="55"/>
      <c r="X13" s="55"/>
      <c r="Y13" s="55"/>
      <c r="Z13" s="56"/>
      <c r="AA13" s="56"/>
      <c r="AB13" s="56"/>
      <c r="AO13">
        <v>16</v>
      </c>
      <c r="AP13" s="58">
        <f t="shared" si="2"/>
        <v>0</v>
      </c>
      <c r="AQ13" s="60">
        <f t="shared" si="3"/>
        <v>0</v>
      </c>
      <c r="AR13" s="60">
        <f t="shared" si="4"/>
        <v>0</v>
      </c>
      <c r="AS13" s="60">
        <f t="shared" si="5"/>
        <v>0</v>
      </c>
      <c r="AT13" s="60">
        <f t="shared" si="6"/>
        <v>0</v>
      </c>
      <c r="AU13" s="60">
        <f t="shared" si="7"/>
        <v>1</v>
      </c>
      <c r="AV13" s="60">
        <f t="shared" si="8"/>
        <v>6</v>
      </c>
      <c r="AW13" s="60">
        <f t="shared" si="9"/>
        <v>0</v>
      </c>
      <c r="AX13" s="60">
        <f t="shared" si="10"/>
        <v>0</v>
      </c>
      <c r="AY13" s="60">
        <f t="shared" si="11"/>
        <v>1</v>
      </c>
      <c r="AZ13" s="60">
        <f t="shared" si="12"/>
        <v>6</v>
      </c>
      <c r="BA13" s="68">
        <f t="shared" si="13"/>
        <v>2</v>
      </c>
      <c r="BB13" s="62">
        <f t="shared" si="14"/>
        <v>0</v>
      </c>
      <c r="BC13" s="63">
        <f t="shared" si="1"/>
        <v>0</v>
      </c>
      <c r="BD13" s="63">
        <f t="shared" si="1"/>
        <v>0</v>
      </c>
      <c r="BE13" s="63">
        <f t="shared" si="1"/>
        <v>0</v>
      </c>
      <c r="BF13" s="63">
        <f t="shared" si="1"/>
        <v>0</v>
      </c>
      <c r="BG13" s="63">
        <f t="shared" si="1"/>
        <v>6.25E-2</v>
      </c>
      <c r="BH13" s="63">
        <f t="shared" si="1"/>
        <v>0.375</v>
      </c>
      <c r="BI13" s="63">
        <f t="shared" si="1"/>
        <v>0</v>
      </c>
      <c r="BJ13" s="63">
        <f t="shared" si="1"/>
        <v>0</v>
      </c>
      <c r="BK13" s="63">
        <f t="shared" si="1"/>
        <v>6.25E-2</v>
      </c>
      <c r="BL13" s="63">
        <f t="shared" si="1"/>
        <v>0.375</v>
      </c>
      <c r="BM13" s="64">
        <f t="shared" si="1"/>
        <v>0.125</v>
      </c>
    </row>
    <row r="14" spans="3:65" hidden="1">
      <c r="C14" t="s">
        <v>25</v>
      </c>
      <c r="D14" s="55">
        <v>2254.0821917808216</v>
      </c>
      <c r="E14" s="55">
        <v>7409.4379999999956</v>
      </c>
      <c r="F14" s="55">
        <v>94601.826865671668</v>
      </c>
      <c r="G14" s="55">
        <v>1129.2881118881116</v>
      </c>
      <c r="H14" s="55">
        <v>210.51999999999998</v>
      </c>
      <c r="I14" s="55">
        <v>105605.15516934059</v>
      </c>
      <c r="L14" t="s">
        <v>16</v>
      </c>
      <c r="M14" t="s">
        <v>76</v>
      </c>
      <c r="N14" s="55">
        <v>3</v>
      </c>
      <c r="O14" s="55"/>
      <c r="P14" s="55">
        <v>3</v>
      </c>
      <c r="Q14" s="55">
        <v>2</v>
      </c>
      <c r="R14" s="55"/>
      <c r="S14" s="55"/>
      <c r="T14" s="55">
        <v>6</v>
      </c>
      <c r="U14" s="55">
        <v>3</v>
      </c>
      <c r="W14" s="55"/>
      <c r="X14" s="55"/>
      <c r="Y14" s="55"/>
      <c r="Z14" s="56"/>
      <c r="AA14" s="56"/>
      <c r="AB14" s="56"/>
      <c r="AF14">
        <v>3</v>
      </c>
      <c r="AO14">
        <v>20</v>
      </c>
      <c r="AP14" s="58">
        <f t="shared" si="2"/>
        <v>0</v>
      </c>
      <c r="AQ14" s="60">
        <f t="shared" si="3"/>
        <v>0</v>
      </c>
      <c r="AR14" s="60">
        <f t="shared" si="4"/>
        <v>3</v>
      </c>
      <c r="AS14" s="60">
        <f t="shared" si="5"/>
        <v>0</v>
      </c>
      <c r="AT14" s="60">
        <f t="shared" si="6"/>
        <v>0</v>
      </c>
      <c r="AU14" s="60">
        <f t="shared" si="7"/>
        <v>3</v>
      </c>
      <c r="AV14" s="60">
        <f t="shared" si="8"/>
        <v>6</v>
      </c>
      <c r="AW14" s="60">
        <f t="shared" si="9"/>
        <v>0</v>
      </c>
      <c r="AX14" s="60">
        <f t="shared" si="10"/>
        <v>0</v>
      </c>
      <c r="AY14" s="60">
        <f t="shared" si="11"/>
        <v>2</v>
      </c>
      <c r="AZ14" s="60">
        <f t="shared" si="12"/>
        <v>3</v>
      </c>
      <c r="BA14" s="68">
        <f t="shared" si="13"/>
        <v>3</v>
      </c>
      <c r="BB14" s="62">
        <f t="shared" si="14"/>
        <v>0</v>
      </c>
      <c r="BC14" s="63">
        <f t="shared" si="1"/>
        <v>0</v>
      </c>
      <c r="BD14" s="63">
        <f t="shared" si="1"/>
        <v>0.15</v>
      </c>
      <c r="BE14" s="63">
        <f t="shared" si="1"/>
        <v>0</v>
      </c>
      <c r="BF14" s="63">
        <f t="shared" si="1"/>
        <v>0</v>
      </c>
      <c r="BG14" s="63">
        <f t="shared" si="1"/>
        <v>0.15</v>
      </c>
      <c r="BH14" s="63">
        <f t="shared" si="1"/>
        <v>0.3</v>
      </c>
      <c r="BI14" s="63">
        <f t="shared" si="1"/>
        <v>0</v>
      </c>
      <c r="BJ14" s="63">
        <f t="shared" si="1"/>
        <v>0</v>
      </c>
      <c r="BK14" s="63">
        <f t="shared" si="1"/>
        <v>0.1</v>
      </c>
      <c r="BL14" s="63">
        <f t="shared" si="1"/>
        <v>0.15</v>
      </c>
      <c r="BM14" s="64">
        <f t="shared" si="1"/>
        <v>0.15</v>
      </c>
    </row>
    <row r="15" spans="3:65" hidden="1">
      <c r="C15" t="s">
        <v>26</v>
      </c>
      <c r="D15" s="55">
        <v>479.8630136986302</v>
      </c>
      <c r="E15" s="55">
        <v>126.8</v>
      </c>
      <c r="F15" s="55">
        <v>2469.8507462686566</v>
      </c>
      <c r="G15" s="55">
        <v>263.04195804195803</v>
      </c>
      <c r="H15" s="55"/>
      <c r="I15" s="55">
        <v>3339.5557180092446</v>
      </c>
      <c r="L15" t="s">
        <v>16</v>
      </c>
      <c r="M15" t="s">
        <v>78</v>
      </c>
      <c r="N15" s="55"/>
      <c r="O15" s="55">
        <v>43</v>
      </c>
      <c r="P15" s="55"/>
      <c r="Q15" s="55">
        <v>4</v>
      </c>
      <c r="R15" s="55"/>
      <c r="S15" s="55">
        <v>107</v>
      </c>
      <c r="T15" s="55"/>
      <c r="U15" s="55"/>
      <c r="W15" s="55"/>
      <c r="X15" s="55"/>
      <c r="Y15" s="55"/>
      <c r="Z15" s="56"/>
      <c r="AA15" s="56"/>
      <c r="AB15" s="56"/>
      <c r="AO15">
        <v>154</v>
      </c>
      <c r="AP15" s="58">
        <f t="shared" si="2"/>
        <v>0</v>
      </c>
      <c r="AQ15" s="60">
        <f t="shared" si="3"/>
        <v>0</v>
      </c>
      <c r="AR15" s="60">
        <f t="shared" si="4"/>
        <v>0</v>
      </c>
      <c r="AS15" s="60">
        <f t="shared" si="5"/>
        <v>0</v>
      </c>
      <c r="AT15" s="60">
        <f t="shared" si="6"/>
        <v>107</v>
      </c>
      <c r="AU15" s="60">
        <f t="shared" si="7"/>
        <v>0</v>
      </c>
      <c r="AV15" s="60">
        <f t="shared" si="8"/>
        <v>0</v>
      </c>
      <c r="AW15" s="60">
        <f t="shared" si="9"/>
        <v>0</v>
      </c>
      <c r="AX15" s="60">
        <f t="shared" si="10"/>
        <v>43</v>
      </c>
      <c r="AY15" s="60">
        <f t="shared" si="11"/>
        <v>4</v>
      </c>
      <c r="AZ15" s="60">
        <f t="shared" si="12"/>
        <v>0</v>
      </c>
      <c r="BA15" s="68">
        <f t="shared" si="13"/>
        <v>0</v>
      </c>
      <c r="BB15" s="62">
        <f t="shared" si="14"/>
        <v>0</v>
      </c>
      <c r="BC15" s="63">
        <f t="shared" si="1"/>
        <v>0</v>
      </c>
      <c r="BD15" s="63">
        <f t="shared" si="1"/>
        <v>0</v>
      </c>
      <c r="BE15" s="63">
        <f t="shared" si="1"/>
        <v>0</v>
      </c>
      <c r="BF15" s="63">
        <f t="shared" si="1"/>
        <v>0.69480519480519476</v>
      </c>
      <c r="BG15" s="63">
        <f t="shared" si="1"/>
        <v>0</v>
      </c>
      <c r="BH15" s="63">
        <f t="shared" si="1"/>
        <v>0</v>
      </c>
      <c r="BI15" s="63">
        <f t="shared" si="1"/>
        <v>0</v>
      </c>
      <c r="BJ15" s="63">
        <f t="shared" si="1"/>
        <v>0.2792207792207792</v>
      </c>
      <c r="BK15" s="63">
        <f t="shared" si="1"/>
        <v>2.5974025974025976E-2</v>
      </c>
      <c r="BL15" s="63">
        <f t="shared" si="1"/>
        <v>0</v>
      </c>
      <c r="BM15" s="64">
        <f t="shared" si="1"/>
        <v>0</v>
      </c>
    </row>
    <row r="16" spans="3:65">
      <c r="C16" t="s">
        <v>27</v>
      </c>
      <c r="D16" s="55">
        <v>363.15068493150682</v>
      </c>
      <c r="E16" s="55">
        <v>251.92</v>
      </c>
      <c r="F16" s="55">
        <v>1915.9701492537313</v>
      </c>
      <c r="G16" s="55">
        <v>384.69230769230717</v>
      </c>
      <c r="H16" s="55"/>
      <c r="I16" s="55">
        <v>2915.7331418775452</v>
      </c>
      <c r="L16" t="s">
        <v>16</v>
      </c>
      <c r="M16" t="s">
        <v>79</v>
      </c>
      <c r="N16" s="55"/>
      <c r="O16" s="55"/>
      <c r="P16" s="55"/>
      <c r="Q16" s="55">
        <v>1</v>
      </c>
      <c r="R16" s="55"/>
      <c r="S16" s="55"/>
      <c r="T16" s="55"/>
      <c r="U16" s="55"/>
      <c r="W16" s="55"/>
      <c r="X16" s="55"/>
      <c r="Y16" s="55"/>
      <c r="Z16" s="56"/>
      <c r="AA16" s="56"/>
      <c r="AB16" s="56"/>
      <c r="AO16">
        <v>1</v>
      </c>
      <c r="AP16" s="58">
        <f t="shared" si="2"/>
        <v>0</v>
      </c>
      <c r="AQ16" s="60">
        <f t="shared" si="3"/>
        <v>0</v>
      </c>
      <c r="AR16" s="60">
        <f t="shared" si="4"/>
        <v>0</v>
      </c>
      <c r="AS16" s="60">
        <f t="shared" si="5"/>
        <v>0</v>
      </c>
      <c r="AT16" s="60">
        <f t="shared" si="6"/>
        <v>0</v>
      </c>
      <c r="AU16" s="60">
        <f t="shared" si="7"/>
        <v>0</v>
      </c>
      <c r="AV16" s="60">
        <f t="shared" si="8"/>
        <v>0</v>
      </c>
      <c r="AW16" s="60">
        <f t="shared" si="9"/>
        <v>0</v>
      </c>
      <c r="AX16" s="60">
        <f t="shared" si="10"/>
        <v>0</v>
      </c>
      <c r="AY16" s="60">
        <f t="shared" si="11"/>
        <v>1</v>
      </c>
      <c r="AZ16" s="60">
        <f t="shared" si="12"/>
        <v>0</v>
      </c>
      <c r="BA16" s="68">
        <f t="shared" si="13"/>
        <v>0</v>
      </c>
      <c r="BB16" s="62">
        <f t="shared" si="14"/>
        <v>0</v>
      </c>
      <c r="BC16" s="63">
        <f t="shared" si="1"/>
        <v>0</v>
      </c>
      <c r="BD16" s="63">
        <f t="shared" si="1"/>
        <v>0</v>
      </c>
      <c r="BE16" s="63">
        <f t="shared" si="1"/>
        <v>0</v>
      </c>
      <c r="BF16" s="63">
        <f t="shared" si="1"/>
        <v>0</v>
      </c>
      <c r="BG16" s="63">
        <f t="shared" si="1"/>
        <v>0</v>
      </c>
      <c r="BH16" s="63">
        <f t="shared" si="1"/>
        <v>0</v>
      </c>
      <c r="BI16" s="63">
        <f t="shared" si="1"/>
        <v>0</v>
      </c>
      <c r="BJ16" s="63">
        <f t="shared" si="1"/>
        <v>0</v>
      </c>
      <c r="BK16" s="63">
        <f t="shared" si="1"/>
        <v>1</v>
      </c>
      <c r="BL16" s="63">
        <f t="shared" si="1"/>
        <v>0</v>
      </c>
      <c r="BM16" s="64">
        <f t="shared" si="1"/>
        <v>0</v>
      </c>
    </row>
    <row r="17" spans="3:65" hidden="1">
      <c r="C17" t="s">
        <v>46</v>
      </c>
      <c r="D17" s="55"/>
      <c r="E17" s="55"/>
      <c r="F17" s="55">
        <v>447.76119402985074</v>
      </c>
      <c r="G17" s="55"/>
      <c r="H17" s="55">
        <v>28</v>
      </c>
      <c r="I17" s="55">
        <v>475.76119402985074</v>
      </c>
      <c r="L17" t="s">
        <v>16</v>
      </c>
      <c r="M17" t="s">
        <v>77</v>
      </c>
      <c r="N17" s="55">
        <v>2</v>
      </c>
      <c r="O17" s="55"/>
      <c r="P17" s="55">
        <v>8</v>
      </c>
      <c r="Q17" s="55">
        <v>5</v>
      </c>
      <c r="R17" s="55"/>
      <c r="S17" s="55"/>
      <c r="T17" s="55">
        <v>2</v>
      </c>
      <c r="U17" s="55">
        <v>1</v>
      </c>
      <c r="W17" s="55">
        <v>1</v>
      </c>
      <c r="X17" s="55">
        <v>2</v>
      </c>
      <c r="Y17" s="55"/>
      <c r="Z17" s="56">
        <v>1</v>
      </c>
      <c r="AA17" s="56"/>
      <c r="AB17" s="56"/>
      <c r="AO17">
        <v>22</v>
      </c>
      <c r="AP17" s="58">
        <f t="shared" si="2"/>
        <v>1</v>
      </c>
      <c r="AQ17" s="60">
        <f t="shared" si="3"/>
        <v>0</v>
      </c>
      <c r="AR17" s="60">
        <f t="shared" si="4"/>
        <v>2</v>
      </c>
      <c r="AS17" s="60">
        <f t="shared" si="5"/>
        <v>1</v>
      </c>
      <c r="AT17" s="60">
        <f t="shared" si="6"/>
        <v>0</v>
      </c>
      <c r="AU17" s="60">
        <f t="shared" si="7"/>
        <v>1</v>
      </c>
      <c r="AV17" s="60">
        <f t="shared" si="8"/>
        <v>2</v>
      </c>
      <c r="AW17" s="60">
        <f t="shared" si="9"/>
        <v>0</v>
      </c>
      <c r="AX17" s="60">
        <f t="shared" si="10"/>
        <v>0</v>
      </c>
      <c r="AY17" s="60">
        <f t="shared" si="11"/>
        <v>5</v>
      </c>
      <c r="AZ17" s="60">
        <f t="shared" si="12"/>
        <v>8</v>
      </c>
      <c r="BA17" s="68">
        <f t="shared" si="13"/>
        <v>2</v>
      </c>
      <c r="BB17" s="62">
        <f t="shared" si="14"/>
        <v>4.5454545454545456E-2</v>
      </c>
      <c r="BC17" s="63">
        <f t="shared" si="1"/>
        <v>0</v>
      </c>
      <c r="BD17" s="63">
        <f t="shared" si="1"/>
        <v>9.0909090909090912E-2</v>
      </c>
      <c r="BE17" s="63">
        <f t="shared" si="1"/>
        <v>4.5454545454545456E-2</v>
      </c>
      <c r="BF17" s="63">
        <f t="shared" si="1"/>
        <v>0</v>
      </c>
      <c r="BG17" s="63">
        <f t="shared" si="1"/>
        <v>4.5454545454545456E-2</v>
      </c>
      <c r="BH17" s="63">
        <f t="shared" si="1"/>
        <v>9.0909090909090912E-2</v>
      </c>
      <c r="BI17" s="63">
        <f t="shared" si="1"/>
        <v>0</v>
      </c>
      <c r="BJ17" s="63">
        <f t="shared" si="1"/>
        <v>0</v>
      </c>
      <c r="BK17" s="63">
        <f t="shared" si="1"/>
        <v>0.22727272727272727</v>
      </c>
      <c r="BL17" s="63">
        <f t="shared" si="1"/>
        <v>0.36363636363636365</v>
      </c>
      <c r="BM17" s="64">
        <f t="shared" si="1"/>
        <v>9.0909090909090912E-2</v>
      </c>
    </row>
    <row r="18" spans="3:65" hidden="1">
      <c r="C18" t="s">
        <v>28</v>
      </c>
      <c r="D18" s="55"/>
      <c r="E18" s="55">
        <v>419.06</v>
      </c>
      <c r="F18" s="55">
        <v>5.4626865671641793</v>
      </c>
      <c r="G18" s="55">
        <v>71.78601398601397</v>
      </c>
      <c r="H18" s="55"/>
      <c r="I18" s="55">
        <v>496.30870055317814</v>
      </c>
      <c r="L18" t="s">
        <v>17</v>
      </c>
      <c r="M18" t="s">
        <v>7</v>
      </c>
      <c r="N18" s="55">
        <f>SUM(N19:N22)</f>
        <v>1</v>
      </c>
      <c r="O18" s="55">
        <f t="shared" ref="O18:AO18" si="16">SUM(O19:O22)</f>
        <v>20</v>
      </c>
      <c r="P18" s="55">
        <f t="shared" si="16"/>
        <v>10</v>
      </c>
      <c r="Q18" s="55">
        <f t="shared" si="16"/>
        <v>4</v>
      </c>
      <c r="R18" s="55">
        <f t="shared" si="16"/>
        <v>0</v>
      </c>
      <c r="S18" s="55">
        <f t="shared" si="16"/>
        <v>0</v>
      </c>
      <c r="T18" s="55">
        <f t="shared" si="16"/>
        <v>0</v>
      </c>
      <c r="U18" s="55">
        <f t="shared" si="16"/>
        <v>0</v>
      </c>
      <c r="V18" s="55">
        <f t="shared" si="16"/>
        <v>2</v>
      </c>
      <c r="W18" s="55">
        <f t="shared" si="16"/>
        <v>0</v>
      </c>
      <c r="X18" s="55">
        <f t="shared" si="16"/>
        <v>2</v>
      </c>
      <c r="Y18" s="55">
        <f t="shared" si="16"/>
        <v>0</v>
      </c>
      <c r="Z18" s="55">
        <f t="shared" si="16"/>
        <v>6</v>
      </c>
      <c r="AA18" s="55">
        <f t="shared" si="16"/>
        <v>0</v>
      </c>
      <c r="AB18" s="55">
        <f t="shared" si="16"/>
        <v>0</v>
      </c>
      <c r="AC18" s="55">
        <f t="shared" si="16"/>
        <v>0</v>
      </c>
      <c r="AD18" s="55">
        <f t="shared" si="16"/>
        <v>7</v>
      </c>
      <c r="AE18" s="55">
        <f t="shared" si="16"/>
        <v>0</v>
      </c>
      <c r="AF18" s="55">
        <f t="shared" si="16"/>
        <v>8</v>
      </c>
      <c r="AG18" s="55">
        <f t="shared" si="16"/>
        <v>1</v>
      </c>
      <c r="AH18" s="55">
        <f t="shared" si="16"/>
        <v>4</v>
      </c>
      <c r="AI18" s="55">
        <f t="shared" si="16"/>
        <v>0</v>
      </c>
      <c r="AJ18" s="55">
        <f t="shared" si="16"/>
        <v>0</v>
      </c>
      <c r="AK18" s="55">
        <f t="shared" si="16"/>
        <v>2</v>
      </c>
      <c r="AL18" s="55">
        <f t="shared" si="16"/>
        <v>0</v>
      </c>
      <c r="AM18" s="55">
        <f t="shared" si="16"/>
        <v>0</v>
      </c>
      <c r="AN18" s="55">
        <f t="shared" si="16"/>
        <v>0</v>
      </c>
      <c r="AO18" s="55">
        <f t="shared" si="16"/>
        <v>67</v>
      </c>
      <c r="AP18" s="58">
        <f t="shared" si="2"/>
        <v>0</v>
      </c>
      <c r="AQ18" s="60">
        <f t="shared" si="3"/>
        <v>3</v>
      </c>
      <c r="AR18" s="60">
        <f t="shared" si="4"/>
        <v>10</v>
      </c>
      <c r="AS18" s="60">
        <f t="shared" si="5"/>
        <v>19</v>
      </c>
      <c r="AT18" s="60">
        <f t="shared" si="6"/>
        <v>0</v>
      </c>
      <c r="AU18" s="60">
        <f t="shared" si="7"/>
        <v>0</v>
      </c>
      <c r="AV18" s="60">
        <f t="shared" si="8"/>
        <v>0</v>
      </c>
      <c r="AW18" s="60">
        <f t="shared" si="9"/>
        <v>0</v>
      </c>
      <c r="AX18" s="60">
        <f t="shared" si="10"/>
        <v>20</v>
      </c>
      <c r="AY18" s="60">
        <f t="shared" si="11"/>
        <v>4</v>
      </c>
      <c r="AZ18" s="60">
        <f t="shared" si="12"/>
        <v>10</v>
      </c>
      <c r="BA18" s="68">
        <f t="shared" si="13"/>
        <v>1</v>
      </c>
      <c r="BB18" s="62">
        <f t="shared" si="14"/>
        <v>0</v>
      </c>
      <c r="BC18" s="63">
        <f t="shared" si="1"/>
        <v>4.4776119402985072E-2</v>
      </c>
      <c r="BD18" s="63">
        <f t="shared" si="1"/>
        <v>0.14925373134328357</v>
      </c>
      <c r="BE18" s="63">
        <f t="shared" si="1"/>
        <v>0.28358208955223879</v>
      </c>
      <c r="BF18" s="63">
        <f t="shared" si="1"/>
        <v>0</v>
      </c>
      <c r="BG18" s="63">
        <f t="shared" si="1"/>
        <v>0</v>
      </c>
      <c r="BH18" s="63">
        <f t="shared" si="1"/>
        <v>0</v>
      </c>
      <c r="BI18" s="63">
        <f t="shared" si="1"/>
        <v>0</v>
      </c>
      <c r="BJ18" s="63">
        <f t="shared" si="1"/>
        <v>0.29850746268656714</v>
      </c>
      <c r="BK18" s="63">
        <f t="shared" si="1"/>
        <v>5.9701492537313432E-2</v>
      </c>
      <c r="BL18" s="63">
        <f t="shared" si="1"/>
        <v>0.14925373134328357</v>
      </c>
      <c r="BM18" s="64">
        <f t="shared" si="1"/>
        <v>1.4925373134328358E-2</v>
      </c>
    </row>
    <row r="19" spans="3:65" hidden="1">
      <c r="C19" t="s">
        <v>29</v>
      </c>
      <c r="D19" s="55">
        <v>13650.876712328774</v>
      </c>
      <c r="E19" s="55">
        <v>3388.8679999999981</v>
      </c>
      <c r="F19" s="55">
        <v>7182.9791044776102</v>
      </c>
      <c r="G19" s="55">
        <v>1179.1230769230763</v>
      </c>
      <c r="H19" s="55">
        <v>66.163333333333327</v>
      </c>
      <c r="I19" s="55">
        <v>25468.01022706279</v>
      </c>
      <c r="L19" t="s">
        <v>17</v>
      </c>
      <c r="M19" t="s">
        <v>75</v>
      </c>
      <c r="N19" s="55"/>
      <c r="O19" s="55"/>
      <c r="P19" s="55">
        <v>2</v>
      </c>
      <c r="Q19" s="55"/>
      <c r="R19" s="55"/>
      <c r="S19" s="55"/>
      <c r="T19" s="55"/>
      <c r="U19" s="55"/>
      <c r="W19" s="55"/>
      <c r="X19" s="55"/>
      <c r="Y19" s="55"/>
      <c r="Z19" s="56"/>
      <c r="AA19" s="56"/>
      <c r="AB19" s="56"/>
      <c r="AO19">
        <v>2</v>
      </c>
      <c r="AP19" s="58">
        <f t="shared" si="2"/>
        <v>0</v>
      </c>
      <c r="AQ19" s="60">
        <f t="shared" si="3"/>
        <v>0</v>
      </c>
      <c r="AR19" s="60">
        <f t="shared" si="4"/>
        <v>0</v>
      </c>
      <c r="AS19" s="60">
        <f t="shared" si="5"/>
        <v>0</v>
      </c>
      <c r="AT19" s="60">
        <f t="shared" si="6"/>
        <v>0</v>
      </c>
      <c r="AU19" s="60">
        <f t="shared" si="7"/>
        <v>0</v>
      </c>
      <c r="AV19" s="60">
        <f t="shared" si="8"/>
        <v>0</v>
      </c>
      <c r="AW19" s="60">
        <f t="shared" si="9"/>
        <v>0</v>
      </c>
      <c r="AX19" s="60">
        <f t="shared" si="10"/>
        <v>0</v>
      </c>
      <c r="AY19" s="60">
        <f t="shared" si="11"/>
        <v>0</v>
      </c>
      <c r="AZ19" s="60">
        <f t="shared" si="12"/>
        <v>2</v>
      </c>
      <c r="BA19" s="68">
        <f t="shared" si="13"/>
        <v>0</v>
      </c>
      <c r="BB19" s="62">
        <f t="shared" si="14"/>
        <v>0</v>
      </c>
      <c r="BC19" s="63">
        <f t="shared" si="1"/>
        <v>0</v>
      </c>
      <c r="BD19" s="63">
        <f t="shared" si="1"/>
        <v>0</v>
      </c>
      <c r="BE19" s="63">
        <f t="shared" si="1"/>
        <v>0</v>
      </c>
      <c r="BF19" s="63">
        <f t="shared" si="1"/>
        <v>0</v>
      </c>
      <c r="BG19" s="63">
        <f t="shared" si="1"/>
        <v>0</v>
      </c>
      <c r="BH19" s="63">
        <f t="shared" si="1"/>
        <v>0</v>
      </c>
      <c r="BI19" s="63">
        <f t="shared" si="1"/>
        <v>0</v>
      </c>
      <c r="BJ19" s="63">
        <f t="shared" si="1"/>
        <v>0</v>
      </c>
      <c r="BK19" s="63">
        <f t="shared" si="1"/>
        <v>0</v>
      </c>
      <c r="BL19" s="63">
        <f t="shared" si="1"/>
        <v>1</v>
      </c>
      <c r="BM19" s="64">
        <f t="shared" si="1"/>
        <v>0</v>
      </c>
    </row>
    <row r="20" spans="3:65" hidden="1">
      <c r="C20" t="s">
        <v>30</v>
      </c>
      <c r="D20" s="55">
        <v>641.09589041095887</v>
      </c>
      <c r="E20" s="55">
        <v>3.27</v>
      </c>
      <c r="F20" s="55">
        <v>204.32835820895522</v>
      </c>
      <c r="G20" s="55">
        <v>55.755244755244725</v>
      </c>
      <c r="H20" s="55">
        <v>21.99666666666667</v>
      </c>
      <c r="I20" s="55">
        <v>926.44616004182546</v>
      </c>
      <c r="L20" t="s">
        <v>17</v>
      </c>
      <c r="M20" t="s">
        <v>76</v>
      </c>
      <c r="N20" s="55"/>
      <c r="O20" s="55"/>
      <c r="P20" s="55">
        <v>2</v>
      </c>
      <c r="Q20" s="55">
        <v>4</v>
      </c>
      <c r="R20" s="55"/>
      <c r="S20" s="55"/>
      <c r="T20" s="55"/>
      <c r="U20" s="55"/>
      <c r="W20" s="55"/>
      <c r="X20" s="55"/>
      <c r="Y20" s="55"/>
      <c r="Z20" s="56"/>
      <c r="AA20" s="56"/>
      <c r="AB20" s="56"/>
      <c r="AO20">
        <v>6</v>
      </c>
      <c r="AP20" s="58">
        <f t="shared" si="2"/>
        <v>0</v>
      </c>
      <c r="AQ20" s="60">
        <f t="shared" si="3"/>
        <v>0</v>
      </c>
      <c r="AR20" s="60">
        <f t="shared" si="4"/>
        <v>0</v>
      </c>
      <c r="AS20" s="60">
        <f t="shared" si="5"/>
        <v>0</v>
      </c>
      <c r="AT20" s="60">
        <f t="shared" si="6"/>
        <v>0</v>
      </c>
      <c r="AU20" s="60">
        <f t="shared" si="7"/>
        <v>0</v>
      </c>
      <c r="AV20" s="60">
        <f t="shared" si="8"/>
        <v>0</v>
      </c>
      <c r="AW20" s="60">
        <f t="shared" si="9"/>
        <v>0</v>
      </c>
      <c r="AX20" s="60">
        <f t="shared" si="10"/>
        <v>0</v>
      </c>
      <c r="AY20" s="60">
        <f t="shared" si="11"/>
        <v>4</v>
      </c>
      <c r="AZ20" s="60">
        <f t="shared" si="12"/>
        <v>2</v>
      </c>
      <c r="BA20" s="68">
        <f t="shared" si="13"/>
        <v>0</v>
      </c>
      <c r="BB20" s="62">
        <f t="shared" si="14"/>
        <v>0</v>
      </c>
      <c r="BC20" s="63">
        <f t="shared" si="1"/>
        <v>0</v>
      </c>
      <c r="BD20" s="63">
        <f t="shared" si="1"/>
        <v>0</v>
      </c>
      <c r="BE20" s="63">
        <f t="shared" si="1"/>
        <v>0</v>
      </c>
      <c r="BF20" s="63">
        <f t="shared" si="1"/>
        <v>0</v>
      </c>
      <c r="BG20" s="63">
        <f t="shared" si="1"/>
        <v>0</v>
      </c>
      <c r="BH20" s="63">
        <f t="shared" si="1"/>
        <v>0</v>
      </c>
      <c r="BI20" s="63">
        <f t="shared" si="1"/>
        <v>0</v>
      </c>
      <c r="BJ20" s="63">
        <f t="shared" si="1"/>
        <v>0</v>
      </c>
      <c r="BK20" s="63">
        <f t="shared" si="1"/>
        <v>0.66666666666666663</v>
      </c>
      <c r="BL20" s="63">
        <f t="shared" si="1"/>
        <v>0.33333333333333331</v>
      </c>
      <c r="BM20" s="64">
        <f t="shared" si="1"/>
        <v>0</v>
      </c>
    </row>
    <row r="21" spans="3:65" hidden="1">
      <c r="C21" t="s">
        <v>31</v>
      </c>
      <c r="D21" s="55">
        <v>77.869863013698634</v>
      </c>
      <c r="E21" s="55">
        <v>44</v>
      </c>
      <c r="F21" s="55">
        <v>3445.3731343283575</v>
      </c>
      <c r="G21" s="55">
        <v>9.79020979020979</v>
      </c>
      <c r="H21" s="55"/>
      <c r="I21" s="55">
        <v>3577.0332071322659</v>
      </c>
      <c r="L21" t="s">
        <v>17</v>
      </c>
      <c r="M21" t="s">
        <v>78</v>
      </c>
      <c r="N21" s="55"/>
      <c r="O21" s="55">
        <v>20</v>
      </c>
      <c r="P21" s="55"/>
      <c r="Q21" s="55"/>
      <c r="R21" s="55"/>
      <c r="S21" s="55"/>
      <c r="T21" s="55"/>
      <c r="U21" s="55"/>
      <c r="W21" s="55"/>
      <c r="X21" s="55"/>
      <c r="Y21" s="55"/>
      <c r="Z21" s="56"/>
      <c r="AA21" s="56"/>
      <c r="AB21" s="56"/>
      <c r="AO21">
        <v>20</v>
      </c>
      <c r="AP21" s="58">
        <f t="shared" si="2"/>
        <v>0</v>
      </c>
      <c r="AQ21" s="60">
        <f t="shared" si="3"/>
        <v>0</v>
      </c>
      <c r="AR21" s="60">
        <f t="shared" si="4"/>
        <v>0</v>
      </c>
      <c r="AS21" s="60">
        <f t="shared" si="5"/>
        <v>0</v>
      </c>
      <c r="AT21" s="60">
        <f t="shared" si="6"/>
        <v>0</v>
      </c>
      <c r="AU21" s="60">
        <f t="shared" si="7"/>
        <v>0</v>
      </c>
      <c r="AV21" s="60">
        <f t="shared" si="8"/>
        <v>0</v>
      </c>
      <c r="AW21" s="60">
        <f t="shared" si="9"/>
        <v>0</v>
      </c>
      <c r="AX21" s="60">
        <f t="shared" si="10"/>
        <v>20</v>
      </c>
      <c r="AY21" s="60">
        <f t="shared" si="11"/>
        <v>0</v>
      </c>
      <c r="AZ21" s="60">
        <f t="shared" si="12"/>
        <v>0</v>
      </c>
      <c r="BA21" s="68">
        <f t="shared" si="13"/>
        <v>0</v>
      </c>
      <c r="BB21" s="62">
        <f t="shared" si="14"/>
        <v>0</v>
      </c>
      <c r="BC21" s="63">
        <f t="shared" si="1"/>
        <v>0</v>
      </c>
      <c r="BD21" s="63">
        <f t="shared" si="1"/>
        <v>0</v>
      </c>
      <c r="BE21" s="63">
        <f t="shared" si="1"/>
        <v>0</v>
      </c>
      <c r="BF21" s="63">
        <f t="shared" si="1"/>
        <v>0</v>
      </c>
      <c r="BG21" s="63">
        <f t="shared" si="1"/>
        <v>0</v>
      </c>
      <c r="BH21" s="63">
        <f t="shared" si="1"/>
        <v>0</v>
      </c>
      <c r="BI21" s="63">
        <f t="shared" si="1"/>
        <v>0</v>
      </c>
      <c r="BJ21" s="63">
        <f t="shared" si="1"/>
        <v>1</v>
      </c>
      <c r="BK21" s="63">
        <f t="shared" si="1"/>
        <v>0</v>
      </c>
      <c r="BL21" s="63">
        <f t="shared" si="1"/>
        <v>0</v>
      </c>
      <c r="BM21" s="64">
        <f t="shared" si="1"/>
        <v>0</v>
      </c>
    </row>
    <row r="22" spans="3:65" hidden="1">
      <c r="C22" t="s">
        <v>32</v>
      </c>
      <c r="D22" s="55">
        <v>527.39726027397262</v>
      </c>
      <c r="E22" s="55">
        <v>55.400000000000006</v>
      </c>
      <c r="F22" s="55">
        <v>45.671641791044777</v>
      </c>
      <c r="G22" s="55">
        <v>59.019580419580414</v>
      </c>
      <c r="H22" s="55"/>
      <c r="I22" s="55">
        <v>687.48848248459774</v>
      </c>
      <c r="L22" t="s">
        <v>17</v>
      </c>
      <c r="M22" t="s">
        <v>77</v>
      </c>
      <c r="N22" s="55">
        <v>1</v>
      </c>
      <c r="O22" s="55"/>
      <c r="P22" s="55">
        <v>6</v>
      </c>
      <c r="Q22" s="55"/>
      <c r="R22" s="55"/>
      <c r="S22" s="55"/>
      <c r="T22" s="55"/>
      <c r="U22" s="55"/>
      <c r="V22">
        <v>2</v>
      </c>
      <c r="W22" s="55"/>
      <c r="X22" s="55">
        <v>2</v>
      </c>
      <c r="Y22" s="55"/>
      <c r="Z22" s="56">
        <v>6</v>
      </c>
      <c r="AA22" s="56"/>
      <c r="AB22" s="56"/>
      <c r="AD22">
        <v>7</v>
      </c>
      <c r="AF22">
        <v>8</v>
      </c>
      <c r="AG22">
        <v>1</v>
      </c>
      <c r="AH22">
        <v>4</v>
      </c>
      <c r="AK22">
        <v>2</v>
      </c>
      <c r="AO22">
        <v>39</v>
      </c>
      <c r="AP22" s="58">
        <f t="shared" si="2"/>
        <v>0</v>
      </c>
      <c r="AQ22" s="60">
        <f t="shared" si="3"/>
        <v>3</v>
      </c>
      <c r="AR22" s="60">
        <f t="shared" si="4"/>
        <v>10</v>
      </c>
      <c r="AS22" s="60">
        <f t="shared" si="5"/>
        <v>19</v>
      </c>
      <c r="AT22" s="60">
        <f t="shared" si="6"/>
        <v>0</v>
      </c>
      <c r="AU22" s="60">
        <f t="shared" si="7"/>
        <v>0</v>
      </c>
      <c r="AV22" s="60">
        <f t="shared" si="8"/>
        <v>0</v>
      </c>
      <c r="AW22" s="60">
        <f t="shared" si="9"/>
        <v>0</v>
      </c>
      <c r="AX22" s="60">
        <f t="shared" si="10"/>
        <v>0</v>
      </c>
      <c r="AY22" s="60">
        <f t="shared" si="11"/>
        <v>0</v>
      </c>
      <c r="AZ22" s="60">
        <f t="shared" si="12"/>
        <v>6</v>
      </c>
      <c r="BA22" s="68">
        <f t="shared" si="13"/>
        <v>1</v>
      </c>
      <c r="BB22" s="62">
        <f t="shared" si="14"/>
        <v>0</v>
      </c>
      <c r="BC22" s="63">
        <f t="shared" si="14"/>
        <v>7.6923076923076927E-2</v>
      </c>
      <c r="BD22" s="63">
        <f t="shared" si="14"/>
        <v>0.25641025641025639</v>
      </c>
      <c r="BE22" s="63">
        <f t="shared" si="14"/>
        <v>0.48717948717948717</v>
      </c>
      <c r="BF22" s="63">
        <f t="shared" si="14"/>
        <v>0</v>
      </c>
      <c r="BG22" s="63">
        <f t="shared" si="14"/>
        <v>0</v>
      </c>
      <c r="BH22" s="63">
        <f t="shared" si="14"/>
        <v>0</v>
      </c>
      <c r="BI22" s="63">
        <f t="shared" si="14"/>
        <v>0</v>
      </c>
      <c r="BJ22" s="63">
        <f t="shared" si="14"/>
        <v>0</v>
      </c>
      <c r="BK22" s="63">
        <f t="shared" si="14"/>
        <v>0</v>
      </c>
      <c r="BL22" s="63">
        <f t="shared" si="14"/>
        <v>0.15384615384615385</v>
      </c>
      <c r="BM22" s="64">
        <f t="shared" si="14"/>
        <v>2.564102564102564E-2</v>
      </c>
    </row>
    <row r="23" spans="3:65" hidden="1">
      <c r="C23" t="s">
        <v>33</v>
      </c>
      <c r="D23" s="55"/>
      <c r="E23" s="55"/>
      <c r="F23" s="55"/>
      <c r="G23" s="55">
        <v>2.3776223776223775</v>
      </c>
      <c r="H23" s="55"/>
      <c r="I23" s="55">
        <v>2.3776223776223775</v>
      </c>
      <c r="L23" t="s">
        <v>18</v>
      </c>
      <c r="M23" t="s">
        <v>7</v>
      </c>
      <c r="N23" s="55">
        <f>SUM(N24:N27)</f>
        <v>0</v>
      </c>
      <c r="O23" s="55">
        <f t="shared" ref="O23:AO23" si="17">SUM(O24:O27)</f>
        <v>3</v>
      </c>
      <c r="P23" s="55">
        <f t="shared" si="17"/>
        <v>3</v>
      </c>
      <c r="Q23" s="55">
        <f t="shared" si="17"/>
        <v>3</v>
      </c>
      <c r="R23" s="55">
        <f t="shared" si="17"/>
        <v>0</v>
      </c>
      <c r="S23" s="55">
        <f t="shared" si="17"/>
        <v>0</v>
      </c>
      <c r="T23" s="55">
        <f t="shared" si="17"/>
        <v>4</v>
      </c>
      <c r="U23" s="55">
        <f t="shared" si="17"/>
        <v>1</v>
      </c>
      <c r="V23" s="55">
        <f t="shared" si="17"/>
        <v>1</v>
      </c>
      <c r="W23" s="55">
        <f t="shared" si="17"/>
        <v>0</v>
      </c>
      <c r="X23" s="55">
        <f t="shared" si="17"/>
        <v>1</v>
      </c>
      <c r="Y23" s="55">
        <f t="shared" si="17"/>
        <v>2</v>
      </c>
      <c r="Z23" s="55">
        <f t="shared" si="17"/>
        <v>1</v>
      </c>
      <c r="AA23" s="55">
        <f t="shared" si="17"/>
        <v>0</v>
      </c>
      <c r="AB23" s="55">
        <f t="shared" si="17"/>
        <v>4</v>
      </c>
      <c r="AC23" s="55">
        <f t="shared" si="17"/>
        <v>0</v>
      </c>
      <c r="AD23" s="55">
        <f t="shared" si="17"/>
        <v>0</v>
      </c>
      <c r="AE23" s="55">
        <f t="shared" si="17"/>
        <v>0</v>
      </c>
      <c r="AF23" s="55">
        <f t="shared" si="17"/>
        <v>1</v>
      </c>
      <c r="AG23" s="55">
        <f t="shared" si="17"/>
        <v>2</v>
      </c>
      <c r="AH23" s="55">
        <f t="shared" si="17"/>
        <v>0</v>
      </c>
      <c r="AI23" s="55">
        <f t="shared" si="17"/>
        <v>0</v>
      </c>
      <c r="AJ23" s="55">
        <f t="shared" si="17"/>
        <v>0</v>
      </c>
      <c r="AK23" s="55">
        <f t="shared" si="17"/>
        <v>0</v>
      </c>
      <c r="AL23" s="55">
        <f t="shared" si="17"/>
        <v>0</v>
      </c>
      <c r="AM23" s="55">
        <f t="shared" si="17"/>
        <v>0</v>
      </c>
      <c r="AN23" s="55">
        <f t="shared" si="17"/>
        <v>0</v>
      </c>
      <c r="AO23" s="55">
        <f t="shared" si="17"/>
        <v>26</v>
      </c>
      <c r="AP23" s="58">
        <f t="shared" si="2"/>
        <v>0</v>
      </c>
      <c r="AQ23" s="60">
        <f t="shared" si="3"/>
        <v>4</v>
      </c>
      <c r="AR23" s="60">
        <f t="shared" si="4"/>
        <v>6</v>
      </c>
      <c r="AS23" s="60">
        <f t="shared" si="5"/>
        <v>2</v>
      </c>
      <c r="AT23" s="60">
        <f t="shared" si="6"/>
        <v>0</v>
      </c>
      <c r="AU23" s="60">
        <f t="shared" si="7"/>
        <v>1</v>
      </c>
      <c r="AV23" s="60">
        <f t="shared" si="8"/>
        <v>4</v>
      </c>
      <c r="AW23" s="60">
        <f t="shared" si="9"/>
        <v>0</v>
      </c>
      <c r="AX23" s="60">
        <f t="shared" si="10"/>
        <v>3</v>
      </c>
      <c r="AY23" s="60">
        <f t="shared" si="11"/>
        <v>3</v>
      </c>
      <c r="AZ23" s="60">
        <f t="shared" si="12"/>
        <v>3</v>
      </c>
      <c r="BA23" s="68">
        <f t="shared" si="13"/>
        <v>0</v>
      </c>
      <c r="BB23" s="62">
        <f t="shared" si="14"/>
        <v>0</v>
      </c>
      <c r="BC23" s="63">
        <f t="shared" si="14"/>
        <v>0.15384615384615385</v>
      </c>
      <c r="BD23" s="63">
        <f t="shared" si="14"/>
        <v>0.23076923076923078</v>
      </c>
      <c r="BE23" s="63">
        <f t="shared" si="14"/>
        <v>7.6923076923076927E-2</v>
      </c>
      <c r="BF23" s="63">
        <f t="shared" si="14"/>
        <v>0</v>
      </c>
      <c r="BG23" s="63">
        <f t="shared" si="14"/>
        <v>3.8461538461538464E-2</v>
      </c>
      <c r="BH23" s="63">
        <f t="shared" si="14"/>
        <v>0.15384615384615385</v>
      </c>
      <c r="BI23" s="63">
        <f t="shared" si="14"/>
        <v>0</v>
      </c>
      <c r="BJ23" s="63">
        <f t="shared" si="14"/>
        <v>0.11538461538461539</v>
      </c>
      <c r="BK23" s="63">
        <f t="shared" si="14"/>
        <v>0.11538461538461539</v>
      </c>
      <c r="BL23" s="63">
        <f t="shared" si="14"/>
        <v>0.11538461538461539</v>
      </c>
      <c r="BM23" s="64">
        <f t="shared" si="14"/>
        <v>0</v>
      </c>
    </row>
    <row r="24" spans="3:65" hidden="1">
      <c r="C24" t="s">
        <v>34</v>
      </c>
      <c r="D24" s="55">
        <v>4937.2602739726026</v>
      </c>
      <c r="E24" s="55">
        <v>3789.2599999999998</v>
      </c>
      <c r="F24" s="55">
        <v>4428.746268656716</v>
      </c>
      <c r="G24" s="55">
        <v>396.26713286713317</v>
      </c>
      <c r="H24" s="55">
        <v>3.666666666666667</v>
      </c>
      <c r="I24" s="55">
        <v>13555.200342163118</v>
      </c>
      <c r="L24" t="s">
        <v>18</v>
      </c>
      <c r="M24" t="s">
        <v>75</v>
      </c>
      <c r="N24" s="55"/>
      <c r="O24" s="55"/>
      <c r="P24" s="55">
        <v>3</v>
      </c>
      <c r="Q24" s="55"/>
      <c r="R24" s="55"/>
      <c r="S24" s="55"/>
      <c r="T24" s="55">
        <v>2</v>
      </c>
      <c r="U24" s="55"/>
      <c r="W24" s="55"/>
      <c r="X24" s="55"/>
      <c r="Y24" s="55"/>
      <c r="Z24" s="56"/>
      <c r="AA24" s="56"/>
      <c r="AB24" s="56"/>
      <c r="AO24">
        <v>5</v>
      </c>
      <c r="AP24" s="58">
        <f t="shared" si="2"/>
        <v>0</v>
      </c>
      <c r="AQ24" s="60">
        <f t="shared" si="3"/>
        <v>0</v>
      </c>
      <c r="AR24" s="60">
        <f t="shared" si="4"/>
        <v>0</v>
      </c>
      <c r="AS24" s="60">
        <f t="shared" si="5"/>
        <v>0</v>
      </c>
      <c r="AT24" s="60">
        <f t="shared" si="6"/>
        <v>0</v>
      </c>
      <c r="AU24" s="60">
        <f t="shared" si="7"/>
        <v>0</v>
      </c>
      <c r="AV24" s="60">
        <f t="shared" si="8"/>
        <v>2</v>
      </c>
      <c r="AW24" s="60">
        <f t="shared" si="9"/>
        <v>0</v>
      </c>
      <c r="AX24" s="60">
        <f t="shared" si="10"/>
        <v>0</v>
      </c>
      <c r="AY24" s="60">
        <f t="shared" si="11"/>
        <v>0</v>
      </c>
      <c r="AZ24" s="60">
        <f t="shared" si="12"/>
        <v>3</v>
      </c>
      <c r="BA24" s="68">
        <f t="shared" si="13"/>
        <v>0</v>
      </c>
      <c r="BB24" s="62">
        <f t="shared" si="14"/>
        <v>0</v>
      </c>
      <c r="BC24" s="63">
        <f t="shared" si="14"/>
        <v>0</v>
      </c>
      <c r="BD24" s="63">
        <f t="shared" si="14"/>
        <v>0</v>
      </c>
      <c r="BE24" s="63">
        <f t="shared" si="14"/>
        <v>0</v>
      </c>
      <c r="BF24" s="63">
        <f t="shared" si="14"/>
        <v>0</v>
      </c>
      <c r="BG24" s="63">
        <f t="shared" si="14"/>
        <v>0</v>
      </c>
      <c r="BH24" s="63">
        <f t="shared" si="14"/>
        <v>0.4</v>
      </c>
      <c r="BI24" s="63">
        <f t="shared" si="14"/>
        <v>0</v>
      </c>
      <c r="BJ24" s="63">
        <f t="shared" si="14"/>
        <v>0</v>
      </c>
      <c r="BK24" s="63">
        <f t="shared" si="14"/>
        <v>0</v>
      </c>
      <c r="BL24" s="63">
        <f t="shared" si="14"/>
        <v>0.6</v>
      </c>
      <c r="BM24" s="64">
        <f t="shared" si="14"/>
        <v>0</v>
      </c>
    </row>
    <row r="25" spans="3:65" hidden="1">
      <c r="C25" t="s">
        <v>44</v>
      </c>
      <c r="D25" s="55">
        <v>383.56164383561645</v>
      </c>
      <c r="E25" s="55">
        <v>567.4</v>
      </c>
      <c r="F25" s="55">
        <v>422.1791044776121</v>
      </c>
      <c r="G25" s="55">
        <v>5.0349650349650341</v>
      </c>
      <c r="H25" s="55"/>
      <c r="I25" s="55">
        <v>1378.1757133481935</v>
      </c>
      <c r="L25" t="s">
        <v>18</v>
      </c>
      <c r="M25" t="s">
        <v>76</v>
      </c>
      <c r="N25" s="55"/>
      <c r="O25" s="55"/>
      <c r="P25" s="55"/>
      <c r="Q25" s="55">
        <v>1</v>
      </c>
      <c r="R25" s="55"/>
      <c r="S25" s="55"/>
      <c r="T25" s="55">
        <v>2</v>
      </c>
      <c r="U25" s="55">
        <v>1</v>
      </c>
      <c r="W25" s="55"/>
      <c r="X25" s="55"/>
      <c r="Y25" s="55">
        <v>2</v>
      </c>
      <c r="Z25" s="56"/>
      <c r="AA25" s="56"/>
      <c r="AB25" s="56">
        <v>2</v>
      </c>
      <c r="AO25">
        <v>8</v>
      </c>
      <c r="AP25" s="58">
        <f t="shared" si="2"/>
        <v>0</v>
      </c>
      <c r="AQ25" s="60">
        <f t="shared" si="3"/>
        <v>2</v>
      </c>
      <c r="AR25" s="60">
        <f t="shared" si="4"/>
        <v>2</v>
      </c>
      <c r="AS25" s="60">
        <f t="shared" si="5"/>
        <v>0</v>
      </c>
      <c r="AT25" s="60">
        <f t="shared" si="6"/>
        <v>0</v>
      </c>
      <c r="AU25" s="60">
        <f t="shared" si="7"/>
        <v>1</v>
      </c>
      <c r="AV25" s="60">
        <f t="shared" si="8"/>
        <v>2</v>
      </c>
      <c r="AW25" s="60">
        <f t="shared" si="9"/>
        <v>0</v>
      </c>
      <c r="AX25" s="60">
        <f t="shared" si="10"/>
        <v>0</v>
      </c>
      <c r="AY25" s="60">
        <f t="shared" si="11"/>
        <v>1</v>
      </c>
      <c r="AZ25" s="60">
        <f t="shared" si="12"/>
        <v>0</v>
      </c>
      <c r="BA25" s="68">
        <f t="shared" si="13"/>
        <v>0</v>
      </c>
      <c r="BB25" s="62">
        <f t="shared" si="14"/>
        <v>0</v>
      </c>
      <c r="BC25" s="63">
        <f t="shared" si="14"/>
        <v>0.25</v>
      </c>
      <c r="BD25" s="63">
        <f t="shared" si="14"/>
        <v>0.25</v>
      </c>
      <c r="BE25" s="63">
        <f t="shared" si="14"/>
        <v>0</v>
      </c>
      <c r="BF25" s="63">
        <f t="shared" si="14"/>
        <v>0</v>
      </c>
      <c r="BG25" s="63">
        <f t="shared" si="14"/>
        <v>0.125</v>
      </c>
      <c r="BH25" s="63">
        <f t="shared" si="14"/>
        <v>0.25</v>
      </c>
      <c r="BI25" s="63">
        <f t="shared" si="14"/>
        <v>0</v>
      </c>
      <c r="BJ25" s="63">
        <f t="shared" si="14"/>
        <v>0</v>
      </c>
      <c r="BK25" s="63">
        <f t="shared" si="14"/>
        <v>0.125</v>
      </c>
      <c r="BL25" s="63">
        <f t="shared" si="14"/>
        <v>0</v>
      </c>
      <c r="BM25" s="64">
        <f t="shared" si="14"/>
        <v>0</v>
      </c>
    </row>
    <row r="26" spans="3:65" hidden="1">
      <c r="C26" t="s">
        <v>35</v>
      </c>
      <c r="D26" s="55">
        <v>480.8219178082191</v>
      </c>
      <c r="E26" s="55">
        <v>132.66</v>
      </c>
      <c r="F26" s="55">
        <v>57973.850746268596</v>
      </c>
      <c r="G26" s="55">
        <v>82.247552447552422</v>
      </c>
      <c r="H26" s="55">
        <v>15</v>
      </c>
      <c r="I26" s="55">
        <v>58684.580216524366</v>
      </c>
      <c r="L26" t="s">
        <v>18</v>
      </c>
      <c r="M26" t="s">
        <v>78</v>
      </c>
      <c r="N26" s="55"/>
      <c r="O26" s="55">
        <v>3</v>
      </c>
      <c r="P26" s="55"/>
      <c r="Q26" s="55"/>
      <c r="R26" s="55"/>
      <c r="S26" s="55"/>
      <c r="T26" s="55"/>
      <c r="U26" s="55"/>
      <c r="W26" s="55"/>
      <c r="X26" s="55"/>
      <c r="Y26" s="55"/>
      <c r="Z26" s="56"/>
      <c r="AA26" s="56"/>
      <c r="AB26" s="56"/>
      <c r="AO26">
        <v>3</v>
      </c>
      <c r="AP26" s="58">
        <f t="shared" si="2"/>
        <v>0</v>
      </c>
      <c r="AQ26" s="60">
        <f t="shared" si="3"/>
        <v>0</v>
      </c>
      <c r="AR26" s="60">
        <f t="shared" si="4"/>
        <v>0</v>
      </c>
      <c r="AS26" s="60">
        <f t="shared" si="5"/>
        <v>0</v>
      </c>
      <c r="AT26" s="60">
        <f t="shared" si="6"/>
        <v>0</v>
      </c>
      <c r="AU26" s="60">
        <f t="shared" si="7"/>
        <v>0</v>
      </c>
      <c r="AV26" s="60">
        <f t="shared" si="8"/>
        <v>0</v>
      </c>
      <c r="AW26" s="60">
        <f t="shared" si="9"/>
        <v>0</v>
      </c>
      <c r="AX26" s="60">
        <f t="shared" si="10"/>
        <v>3</v>
      </c>
      <c r="AY26" s="60">
        <f t="shared" si="11"/>
        <v>0</v>
      </c>
      <c r="AZ26" s="60">
        <f t="shared" si="12"/>
        <v>0</v>
      </c>
      <c r="BA26" s="68">
        <f t="shared" si="13"/>
        <v>0</v>
      </c>
      <c r="BB26" s="62">
        <f t="shared" si="14"/>
        <v>0</v>
      </c>
      <c r="BC26" s="63">
        <f t="shared" si="14"/>
        <v>0</v>
      </c>
      <c r="BD26" s="63">
        <f t="shared" si="14"/>
        <v>0</v>
      </c>
      <c r="BE26" s="63">
        <f t="shared" si="14"/>
        <v>0</v>
      </c>
      <c r="BF26" s="63">
        <f t="shared" si="14"/>
        <v>0</v>
      </c>
      <c r="BG26" s="63">
        <f t="shared" si="14"/>
        <v>0</v>
      </c>
      <c r="BH26" s="63">
        <f t="shared" si="14"/>
        <v>0</v>
      </c>
      <c r="BI26" s="63">
        <f t="shared" si="14"/>
        <v>0</v>
      </c>
      <c r="BJ26" s="63">
        <f t="shared" si="14"/>
        <v>1</v>
      </c>
      <c r="BK26" s="63">
        <f t="shared" si="14"/>
        <v>0</v>
      </c>
      <c r="BL26" s="63">
        <f t="shared" si="14"/>
        <v>0</v>
      </c>
      <c r="BM26" s="64">
        <f t="shared" si="14"/>
        <v>0</v>
      </c>
    </row>
    <row r="27" spans="3:65" hidden="1">
      <c r="C27" t="s">
        <v>36</v>
      </c>
      <c r="D27" s="55">
        <v>110.95890410958904</v>
      </c>
      <c r="E27" s="55">
        <v>990.51999999999975</v>
      </c>
      <c r="F27" s="55">
        <v>1027.9850746268658</v>
      </c>
      <c r="G27" s="55">
        <v>1112.2041958041959</v>
      </c>
      <c r="H27" s="55">
        <v>82.666666666666671</v>
      </c>
      <c r="I27" s="55">
        <v>3324.3348412073169</v>
      </c>
      <c r="L27" t="s">
        <v>18</v>
      </c>
      <c r="M27" t="s">
        <v>77</v>
      </c>
      <c r="N27" s="55"/>
      <c r="O27" s="55"/>
      <c r="P27" s="55"/>
      <c r="Q27" s="55">
        <v>2</v>
      </c>
      <c r="R27" s="55"/>
      <c r="S27" s="55"/>
      <c r="T27" s="55"/>
      <c r="U27" s="55"/>
      <c r="V27">
        <v>1</v>
      </c>
      <c r="W27" s="55"/>
      <c r="X27" s="55">
        <v>1</v>
      </c>
      <c r="Y27" s="55"/>
      <c r="Z27" s="56">
        <v>1</v>
      </c>
      <c r="AA27" s="56"/>
      <c r="AB27" s="56">
        <v>2</v>
      </c>
      <c r="AF27">
        <v>1</v>
      </c>
      <c r="AG27">
        <v>2</v>
      </c>
      <c r="AO27">
        <v>10</v>
      </c>
      <c r="AP27" s="58">
        <f t="shared" si="2"/>
        <v>0</v>
      </c>
      <c r="AQ27" s="60">
        <f t="shared" si="3"/>
        <v>2</v>
      </c>
      <c r="AR27" s="60">
        <f t="shared" si="4"/>
        <v>4</v>
      </c>
      <c r="AS27" s="60">
        <f t="shared" si="5"/>
        <v>2</v>
      </c>
      <c r="AT27" s="60">
        <f t="shared" si="6"/>
        <v>0</v>
      </c>
      <c r="AU27" s="60">
        <f t="shared" si="7"/>
        <v>0</v>
      </c>
      <c r="AV27" s="60">
        <f t="shared" si="8"/>
        <v>0</v>
      </c>
      <c r="AW27" s="60">
        <f t="shared" si="9"/>
        <v>0</v>
      </c>
      <c r="AX27" s="60">
        <f t="shared" si="10"/>
        <v>0</v>
      </c>
      <c r="AY27" s="60">
        <f t="shared" si="11"/>
        <v>2</v>
      </c>
      <c r="AZ27" s="60">
        <f t="shared" si="12"/>
        <v>0</v>
      </c>
      <c r="BA27" s="68">
        <f t="shared" si="13"/>
        <v>0</v>
      </c>
      <c r="BB27" s="62">
        <f t="shared" si="14"/>
        <v>0</v>
      </c>
      <c r="BC27" s="63">
        <f t="shared" si="14"/>
        <v>0.2</v>
      </c>
      <c r="BD27" s="63">
        <f t="shared" si="14"/>
        <v>0.4</v>
      </c>
      <c r="BE27" s="63">
        <f t="shared" si="14"/>
        <v>0.2</v>
      </c>
      <c r="BF27" s="63">
        <f t="shared" si="14"/>
        <v>0</v>
      </c>
      <c r="BG27" s="63">
        <f t="shared" si="14"/>
        <v>0</v>
      </c>
      <c r="BH27" s="63">
        <f t="shared" si="14"/>
        <v>0</v>
      </c>
      <c r="BI27" s="63">
        <f t="shared" si="14"/>
        <v>0</v>
      </c>
      <c r="BJ27" s="63">
        <f t="shared" si="14"/>
        <v>0</v>
      </c>
      <c r="BK27" s="63">
        <f t="shared" si="14"/>
        <v>0.2</v>
      </c>
      <c r="BL27" s="63">
        <f t="shared" si="14"/>
        <v>0</v>
      </c>
      <c r="BM27" s="64">
        <f t="shared" si="14"/>
        <v>0</v>
      </c>
    </row>
    <row r="28" spans="3:65" hidden="1">
      <c r="C28" t="s">
        <v>37</v>
      </c>
      <c r="D28" s="55">
        <v>1520.5479452054797</v>
      </c>
      <c r="E28" s="55">
        <v>221.4799999999999</v>
      </c>
      <c r="F28" s="55">
        <v>15737.044776119408</v>
      </c>
      <c r="G28" s="55">
        <v>80.801398601398589</v>
      </c>
      <c r="H28" s="55">
        <v>18</v>
      </c>
      <c r="I28" s="55">
        <v>17577.874119926284</v>
      </c>
      <c r="L28" t="s">
        <v>20</v>
      </c>
      <c r="M28" t="s">
        <v>7</v>
      </c>
      <c r="N28" s="55">
        <f>SUM(N29:N33)</f>
        <v>3</v>
      </c>
      <c r="O28" s="55">
        <f t="shared" ref="O28:AO28" si="18">SUM(O29:O33)</f>
        <v>10</v>
      </c>
      <c r="P28" s="55">
        <f t="shared" si="18"/>
        <v>7</v>
      </c>
      <c r="Q28" s="55">
        <f t="shared" si="18"/>
        <v>6</v>
      </c>
      <c r="R28" s="55">
        <f t="shared" si="18"/>
        <v>13</v>
      </c>
      <c r="S28" s="55">
        <f t="shared" si="18"/>
        <v>16</v>
      </c>
      <c r="T28" s="55">
        <f t="shared" si="18"/>
        <v>8</v>
      </c>
      <c r="U28" s="55">
        <f t="shared" si="18"/>
        <v>18</v>
      </c>
      <c r="V28" s="55">
        <f t="shared" si="18"/>
        <v>0</v>
      </c>
      <c r="W28" s="55">
        <f t="shared" si="18"/>
        <v>0</v>
      </c>
      <c r="X28" s="55">
        <f t="shared" si="18"/>
        <v>3</v>
      </c>
      <c r="Y28" s="55">
        <f t="shared" si="18"/>
        <v>3</v>
      </c>
      <c r="Z28" s="55">
        <f t="shared" si="18"/>
        <v>10</v>
      </c>
      <c r="AA28" s="55">
        <f t="shared" si="18"/>
        <v>0</v>
      </c>
      <c r="AB28" s="55">
        <f t="shared" si="18"/>
        <v>2</v>
      </c>
      <c r="AC28" s="55">
        <f t="shared" si="18"/>
        <v>0</v>
      </c>
      <c r="AD28" s="55">
        <f t="shared" si="18"/>
        <v>15</v>
      </c>
      <c r="AE28" s="55">
        <f t="shared" si="18"/>
        <v>0</v>
      </c>
      <c r="AF28" s="55">
        <f t="shared" si="18"/>
        <v>4</v>
      </c>
      <c r="AG28" s="55">
        <f t="shared" si="18"/>
        <v>0</v>
      </c>
      <c r="AH28" s="55">
        <f t="shared" si="18"/>
        <v>10</v>
      </c>
      <c r="AI28" s="55">
        <f t="shared" si="18"/>
        <v>0</v>
      </c>
      <c r="AJ28" s="55">
        <f t="shared" si="18"/>
        <v>3</v>
      </c>
      <c r="AK28" s="55">
        <f t="shared" si="18"/>
        <v>2</v>
      </c>
      <c r="AL28" s="55">
        <f t="shared" si="18"/>
        <v>0</v>
      </c>
      <c r="AM28" s="55">
        <f t="shared" si="18"/>
        <v>1</v>
      </c>
      <c r="AN28" s="55">
        <f t="shared" si="18"/>
        <v>0</v>
      </c>
      <c r="AO28" s="55">
        <f t="shared" si="18"/>
        <v>134</v>
      </c>
      <c r="AP28" s="58">
        <f t="shared" si="2"/>
        <v>0</v>
      </c>
      <c r="AQ28" s="60">
        <f t="shared" si="3"/>
        <v>5</v>
      </c>
      <c r="AR28" s="60">
        <f t="shared" si="4"/>
        <v>13</v>
      </c>
      <c r="AS28" s="60">
        <f t="shared" si="5"/>
        <v>35</v>
      </c>
      <c r="AT28" s="60">
        <f t="shared" si="6"/>
        <v>16</v>
      </c>
      <c r="AU28" s="60">
        <f t="shared" si="7"/>
        <v>18</v>
      </c>
      <c r="AV28" s="60">
        <f t="shared" si="8"/>
        <v>8</v>
      </c>
      <c r="AW28" s="60">
        <f t="shared" si="9"/>
        <v>13</v>
      </c>
      <c r="AX28" s="60">
        <f t="shared" si="10"/>
        <v>10</v>
      </c>
      <c r="AY28" s="60">
        <f t="shared" si="11"/>
        <v>6</v>
      </c>
      <c r="AZ28" s="60">
        <f t="shared" si="12"/>
        <v>7</v>
      </c>
      <c r="BA28" s="68">
        <f t="shared" si="13"/>
        <v>3</v>
      </c>
      <c r="BB28" s="62">
        <f t="shared" si="14"/>
        <v>0</v>
      </c>
      <c r="BC28" s="63">
        <f t="shared" si="14"/>
        <v>3.7313432835820892E-2</v>
      </c>
      <c r="BD28" s="63">
        <f t="shared" si="14"/>
        <v>9.7014925373134331E-2</v>
      </c>
      <c r="BE28" s="63">
        <f t="shared" si="14"/>
        <v>0.26119402985074625</v>
      </c>
      <c r="BF28" s="63">
        <f t="shared" si="14"/>
        <v>0.11940298507462686</v>
      </c>
      <c r="BG28" s="63">
        <f t="shared" si="14"/>
        <v>0.13432835820895522</v>
      </c>
      <c r="BH28" s="63">
        <f t="shared" si="14"/>
        <v>5.9701492537313432E-2</v>
      </c>
      <c r="BI28" s="63">
        <f t="shared" si="14"/>
        <v>9.7014925373134331E-2</v>
      </c>
      <c r="BJ28" s="63">
        <f t="shared" si="14"/>
        <v>7.4626865671641784E-2</v>
      </c>
      <c r="BK28" s="63">
        <f t="shared" si="14"/>
        <v>4.4776119402985072E-2</v>
      </c>
      <c r="BL28" s="63">
        <f t="shared" si="14"/>
        <v>5.2238805970149252E-2</v>
      </c>
      <c r="BM28" s="64">
        <f t="shared" si="14"/>
        <v>2.2388059701492536E-2</v>
      </c>
    </row>
    <row r="29" spans="3:65" hidden="1">
      <c r="C29" t="s">
        <v>38</v>
      </c>
      <c r="D29" s="55">
        <v>482.19178082191786</v>
      </c>
      <c r="E29" s="55">
        <v>373</v>
      </c>
      <c r="F29" s="55">
        <v>5518.9253731343279</v>
      </c>
      <c r="G29" s="55">
        <v>28.939860139860137</v>
      </c>
      <c r="H29" s="55"/>
      <c r="I29" s="55">
        <v>6403.0570140961054</v>
      </c>
      <c r="L29" t="s">
        <v>20</v>
      </c>
      <c r="M29" t="s">
        <v>75</v>
      </c>
      <c r="N29" s="55"/>
      <c r="O29" s="55">
        <v>2</v>
      </c>
      <c r="P29" s="55"/>
      <c r="Q29" s="55"/>
      <c r="R29" s="55"/>
      <c r="S29" s="55"/>
      <c r="T29" s="55"/>
      <c r="U29" s="55">
        <v>3</v>
      </c>
      <c r="W29" s="55"/>
      <c r="X29" s="55"/>
      <c r="Y29" s="55"/>
      <c r="Z29" s="56"/>
      <c r="AA29" s="56"/>
      <c r="AB29" s="56"/>
      <c r="AO29">
        <v>5</v>
      </c>
      <c r="AP29" s="58">
        <f t="shared" si="2"/>
        <v>0</v>
      </c>
      <c r="AQ29" s="60">
        <f t="shared" si="3"/>
        <v>0</v>
      </c>
      <c r="AR29" s="60">
        <f t="shared" si="4"/>
        <v>0</v>
      </c>
      <c r="AS29" s="60">
        <f t="shared" si="5"/>
        <v>0</v>
      </c>
      <c r="AT29" s="60">
        <f t="shared" si="6"/>
        <v>0</v>
      </c>
      <c r="AU29" s="60">
        <f t="shared" si="7"/>
        <v>3</v>
      </c>
      <c r="AV29" s="60">
        <f t="shared" si="8"/>
        <v>0</v>
      </c>
      <c r="AW29" s="60">
        <f t="shared" si="9"/>
        <v>0</v>
      </c>
      <c r="AX29" s="60">
        <f t="shared" si="10"/>
        <v>2</v>
      </c>
      <c r="AY29" s="60">
        <f t="shared" si="11"/>
        <v>0</v>
      </c>
      <c r="AZ29" s="60">
        <f t="shared" si="12"/>
        <v>0</v>
      </c>
      <c r="BA29" s="68">
        <f t="shared" si="13"/>
        <v>0</v>
      </c>
      <c r="BB29" s="62">
        <f t="shared" si="14"/>
        <v>0</v>
      </c>
      <c r="BC29" s="63">
        <f t="shared" si="14"/>
        <v>0</v>
      </c>
      <c r="BD29" s="63">
        <f t="shared" si="14"/>
        <v>0</v>
      </c>
      <c r="BE29" s="63">
        <f t="shared" si="14"/>
        <v>0</v>
      </c>
      <c r="BF29" s="63">
        <f t="shared" si="14"/>
        <v>0</v>
      </c>
      <c r="BG29" s="63">
        <f t="shared" si="14"/>
        <v>0.6</v>
      </c>
      <c r="BH29" s="63">
        <f t="shared" si="14"/>
        <v>0</v>
      </c>
      <c r="BI29" s="63">
        <f t="shared" si="14"/>
        <v>0</v>
      </c>
      <c r="BJ29" s="63">
        <f t="shared" si="14"/>
        <v>0.4</v>
      </c>
      <c r="BK29" s="63">
        <f t="shared" si="14"/>
        <v>0</v>
      </c>
      <c r="BL29" s="63">
        <f t="shared" si="14"/>
        <v>0</v>
      </c>
      <c r="BM29" s="64">
        <f t="shared" si="14"/>
        <v>0</v>
      </c>
    </row>
    <row r="30" spans="3:65" hidden="1">
      <c r="C30" t="s">
        <v>39</v>
      </c>
      <c r="D30" s="55"/>
      <c r="E30" s="55">
        <v>14.2</v>
      </c>
      <c r="F30" s="55">
        <v>1596.9552238805968</v>
      </c>
      <c r="G30" s="55">
        <v>40.011188811188802</v>
      </c>
      <c r="H30" s="55"/>
      <c r="I30" s="55">
        <v>1651.1664126917856</v>
      </c>
      <c r="L30" t="s">
        <v>20</v>
      </c>
      <c r="M30" t="s">
        <v>76</v>
      </c>
      <c r="N30" s="55">
        <v>1</v>
      </c>
      <c r="O30" s="55"/>
      <c r="P30" s="55"/>
      <c r="Q30" s="55"/>
      <c r="R30" s="55">
        <v>2</v>
      </c>
      <c r="S30" s="55">
        <v>1</v>
      </c>
      <c r="T30" s="55"/>
      <c r="U30" s="55">
        <v>6</v>
      </c>
      <c r="W30" s="55"/>
      <c r="X30" s="55"/>
      <c r="Y30" s="55"/>
      <c r="Z30" s="56"/>
      <c r="AA30" s="56"/>
      <c r="AB30" s="56"/>
      <c r="AO30">
        <v>10</v>
      </c>
      <c r="AP30" s="58">
        <f t="shared" si="2"/>
        <v>0</v>
      </c>
      <c r="AQ30" s="60">
        <f t="shared" si="3"/>
        <v>0</v>
      </c>
      <c r="AR30" s="60">
        <f t="shared" si="4"/>
        <v>0</v>
      </c>
      <c r="AS30" s="60">
        <f t="shared" si="5"/>
        <v>0</v>
      </c>
      <c r="AT30" s="60">
        <f t="shared" si="6"/>
        <v>1</v>
      </c>
      <c r="AU30" s="60">
        <f t="shared" si="7"/>
        <v>6</v>
      </c>
      <c r="AV30" s="60">
        <f t="shared" si="8"/>
        <v>0</v>
      </c>
      <c r="AW30" s="60">
        <f t="shared" si="9"/>
        <v>2</v>
      </c>
      <c r="AX30" s="60">
        <f t="shared" si="10"/>
        <v>0</v>
      </c>
      <c r="AY30" s="60">
        <f t="shared" si="11"/>
        <v>0</v>
      </c>
      <c r="AZ30" s="60">
        <f t="shared" si="12"/>
        <v>0</v>
      </c>
      <c r="BA30" s="68">
        <f t="shared" si="13"/>
        <v>1</v>
      </c>
      <c r="BB30" s="62">
        <f t="shared" si="14"/>
        <v>0</v>
      </c>
      <c r="BC30" s="63">
        <f t="shared" si="14"/>
        <v>0</v>
      </c>
      <c r="BD30" s="63">
        <f t="shared" si="14"/>
        <v>0</v>
      </c>
      <c r="BE30" s="63">
        <f t="shared" si="14"/>
        <v>0</v>
      </c>
      <c r="BF30" s="63">
        <f t="shared" si="14"/>
        <v>0.1</v>
      </c>
      <c r="BG30" s="63">
        <f t="shared" si="14"/>
        <v>0.6</v>
      </c>
      <c r="BH30" s="63">
        <f t="shared" si="14"/>
        <v>0</v>
      </c>
      <c r="BI30" s="63">
        <f t="shared" si="14"/>
        <v>0.2</v>
      </c>
      <c r="BJ30" s="63">
        <f t="shared" si="14"/>
        <v>0</v>
      </c>
      <c r="BK30" s="63">
        <f t="shared" si="14"/>
        <v>0</v>
      </c>
      <c r="BL30" s="63">
        <f t="shared" si="14"/>
        <v>0</v>
      </c>
      <c r="BM30" s="64">
        <f t="shared" si="14"/>
        <v>0.1</v>
      </c>
    </row>
    <row r="31" spans="3:65" hidden="1">
      <c r="C31" t="s">
        <v>40</v>
      </c>
      <c r="D31" s="55">
        <v>2910.7123287671229</v>
      </c>
      <c r="E31" s="55">
        <v>4238.3419999999996</v>
      </c>
      <c r="F31" s="55">
        <v>1583.5522388059701</v>
      </c>
      <c r="G31" s="55">
        <v>2443.8083916083888</v>
      </c>
      <c r="H31" s="55">
        <v>5.3333333333333339</v>
      </c>
      <c r="I31" s="55">
        <v>11181.748292514816</v>
      </c>
      <c r="L31" t="s">
        <v>20</v>
      </c>
      <c r="M31" t="s">
        <v>78</v>
      </c>
      <c r="N31" s="55"/>
      <c r="O31" s="55">
        <v>5</v>
      </c>
      <c r="P31" s="55"/>
      <c r="Q31" s="55"/>
      <c r="R31" s="55"/>
      <c r="S31" s="55">
        <v>12</v>
      </c>
      <c r="T31" s="55"/>
      <c r="U31" s="55">
        <v>2</v>
      </c>
      <c r="W31" s="55"/>
      <c r="X31" s="55"/>
      <c r="Y31" s="55"/>
      <c r="Z31" s="56"/>
      <c r="AA31" s="56"/>
      <c r="AB31" s="56"/>
      <c r="AO31">
        <v>19</v>
      </c>
      <c r="AP31" s="58">
        <f t="shared" si="2"/>
        <v>0</v>
      </c>
      <c r="AQ31" s="60">
        <f t="shared" si="3"/>
        <v>0</v>
      </c>
      <c r="AR31" s="60">
        <f t="shared" si="4"/>
        <v>0</v>
      </c>
      <c r="AS31" s="60">
        <f t="shared" si="5"/>
        <v>0</v>
      </c>
      <c r="AT31" s="60">
        <f t="shared" si="6"/>
        <v>12</v>
      </c>
      <c r="AU31" s="60">
        <f t="shared" si="7"/>
        <v>2</v>
      </c>
      <c r="AV31" s="60">
        <f t="shared" si="8"/>
        <v>0</v>
      </c>
      <c r="AW31" s="60">
        <f t="shared" si="9"/>
        <v>0</v>
      </c>
      <c r="AX31" s="60">
        <f t="shared" si="10"/>
        <v>5</v>
      </c>
      <c r="AY31" s="60">
        <f t="shared" si="11"/>
        <v>0</v>
      </c>
      <c r="AZ31" s="60">
        <f t="shared" si="12"/>
        <v>0</v>
      </c>
      <c r="BA31" s="68">
        <f t="shared" si="13"/>
        <v>0</v>
      </c>
      <c r="BB31" s="62">
        <f t="shared" si="14"/>
        <v>0</v>
      </c>
      <c r="BC31" s="63">
        <f t="shared" si="14"/>
        <v>0</v>
      </c>
      <c r="BD31" s="63">
        <f t="shared" si="14"/>
        <v>0</v>
      </c>
      <c r="BE31" s="63">
        <f t="shared" si="14"/>
        <v>0</v>
      </c>
      <c r="BF31" s="63">
        <f t="shared" si="14"/>
        <v>0.63157894736842102</v>
      </c>
      <c r="BG31" s="63">
        <f t="shared" si="14"/>
        <v>0.10526315789473684</v>
      </c>
      <c r="BH31" s="63">
        <f t="shared" si="14"/>
        <v>0</v>
      </c>
      <c r="BI31" s="63">
        <f t="shared" si="14"/>
        <v>0</v>
      </c>
      <c r="BJ31" s="63">
        <f t="shared" si="14"/>
        <v>0.26315789473684209</v>
      </c>
      <c r="BK31" s="63">
        <f t="shared" si="14"/>
        <v>0</v>
      </c>
      <c r="BL31" s="63">
        <f t="shared" si="14"/>
        <v>0</v>
      </c>
      <c r="BM31" s="64">
        <f t="shared" si="14"/>
        <v>0</v>
      </c>
    </row>
    <row r="32" spans="3:65">
      <c r="C32" t="s">
        <v>41</v>
      </c>
      <c r="D32" s="55">
        <v>68.493150684931507</v>
      </c>
      <c r="E32" s="55">
        <v>590.28</v>
      </c>
      <c r="F32" s="55">
        <v>11225.450746268658</v>
      </c>
      <c r="G32" s="55">
        <v>89.23636363636362</v>
      </c>
      <c r="H32" s="55">
        <v>10</v>
      </c>
      <c r="I32" s="55">
        <v>11983.460260589954</v>
      </c>
      <c r="L32" t="s">
        <v>20</v>
      </c>
      <c r="M32" t="s">
        <v>79</v>
      </c>
      <c r="N32" s="55"/>
      <c r="O32" s="55">
        <v>1</v>
      </c>
      <c r="P32" s="55"/>
      <c r="Q32" s="55">
        <v>1</v>
      </c>
      <c r="R32" s="55"/>
      <c r="S32" s="55"/>
      <c r="T32" s="55"/>
      <c r="U32" s="55"/>
      <c r="W32" s="55"/>
      <c r="X32" s="55"/>
      <c r="Y32" s="55"/>
      <c r="Z32" s="56"/>
      <c r="AA32" s="56"/>
      <c r="AB32" s="56"/>
      <c r="AO32">
        <v>2</v>
      </c>
      <c r="AP32" s="58">
        <f t="shared" si="2"/>
        <v>0</v>
      </c>
      <c r="AQ32" s="60">
        <f t="shared" si="3"/>
        <v>0</v>
      </c>
      <c r="AR32" s="60">
        <f t="shared" si="4"/>
        <v>0</v>
      </c>
      <c r="AS32" s="60">
        <f t="shared" si="5"/>
        <v>0</v>
      </c>
      <c r="AT32" s="60">
        <f t="shared" si="6"/>
        <v>0</v>
      </c>
      <c r="AU32" s="60">
        <f t="shared" si="7"/>
        <v>0</v>
      </c>
      <c r="AV32" s="60">
        <f t="shared" si="8"/>
        <v>0</v>
      </c>
      <c r="AW32" s="60">
        <f t="shared" si="9"/>
        <v>0</v>
      </c>
      <c r="AX32" s="60">
        <f t="shared" si="10"/>
        <v>1</v>
      </c>
      <c r="AY32" s="60">
        <f t="shared" si="11"/>
        <v>1</v>
      </c>
      <c r="AZ32" s="60">
        <f t="shared" si="12"/>
        <v>0</v>
      </c>
      <c r="BA32" s="68">
        <f t="shared" si="13"/>
        <v>0</v>
      </c>
      <c r="BB32" s="62">
        <f t="shared" si="14"/>
        <v>0</v>
      </c>
      <c r="BC32" s="63">
        <f t="shared" si="14"/>
        <v>0</v>
      </c>
      <c r="BD32" s="63">
        <f t="shared" si="14"/>
        <v>0</v>
      </c>
      <c r="BE32" s="63">
        <f t="shared" si="14"/>
        <v>0</v>
      </c>
      <c r="BF32" s="63">
        <f t="shared" si="14"/>
        <v>0</v>
      </c>
      <c r="BG32" s="63">
        <f t="shared" si="14"/>
        <v>0</v>
      </c>
      <c r="BH32" s="63">
        <f t="shared" si="14"/>
        <v>0</v>
      </c>
      <c r="BI32" s="63">
        <f t="shared" si="14"/>
        <v>0</v>
      </c>
      <c r="BJ32" s="63">
        <f t="shared" si="14"/>
        <v>0.5</v>
      </c>
      <c r="BK32" s="63">
        <f t="shared" si="14"/>
        <v>0.5</v>
      </c>
      <c r="BL32" s="63">
        <f t="shared" si="14"/>
        <v>0</v>
      </c>
      <c r="BM32" s="64">
        <f t="shared" si="14"/>
        <v>0</v>
      </c>
    </row>
    <row r="33" spans="3:65" hidden="1">
      <c r="C33" t="s">
        <v>45</v>
      </c>
      <c r="D33" s="55">
        <v>75.342465753424662</v>
      </c>
      <c r="E33" s="55">
        <v>106.67999999999999</v>
      </c>
      <c r="F33" s="55">
        <v>6317.7014925373132</v>
      </c>
      <c r="G33" s="55">
        <v>2.0979020979020975</v>
      </c>
      <c r="H33" s="55">
        <v>8.4333333333333336</v>
      </c>
      <c r="I33" s="55">
        <v>6510.2551937219732</v>
      </c>
      <c r="L33" t="s">
        <v>20</v>
      </c>
      <c r="M33" t="s">
        <v>77</v>
      </c>
      <c r="N33" s="55">
        <v>2</v>
      </c>
      <c r="O33" s="55">
        <v>2</v>
      </c>
      <c r="P33" s="55">
        <v>7</v>
      </c>
      <c r="Q33" s="55">
        <v>5</v>
      </c>
      <c r="R33" s="55">
        <v>11</v>
      </c>
      <c r="S33" s="55">
        <v>3</v>
      </c>
      <c r="T33" s="55">
        <v>8</v>
      </c>
      <c r="U33" s="55">
        <v>7</v>
      </c>
      <c r="W33" s="55"/>
      <c r="X33" s="55">
        <v>3</v>
      </c>
      <c r="Y33" s="55">
        <v>3</v>
      </c>
      <c r="Z33" s="56">
        <v>10</v>
      </c>
      <c r="AA33" s="56"/>
      <c r="AB33" s="56">
        <v>2</v>
      </c>
      <c r="AD33">
        <v>15</v>
      </c>
      <c r="AF33">
        <v>4</v>
      </c>
      <c r="AH33">
        <v>10</v>
      </c>
      <c r="AJ33">
        <v>3</v>
      </c>
      <c r="AK33">
        <v>2</v>
      </c>
      <c r="AM33">
        <v>1</v>
      </c>
      <c r="AO33">
        <v>98</v>
      </c>
      <c r="AP33" s="58">
        <f t="shared" si="2"/>
        <v>0</v>
      </c>
      <c r="AQ33" s="60">
        <f t="shared" si="3"/>
        <v>5</v>
      </c>
      <c r="AR33" s="60">
        <f t="shared" si="4"/>
        <v>13</v>
      </c>
      <c r="AS33" s="60">
        <f t="shared" si="5"/>
        <v>35</v>
      </c>
      <c r="AT33" s="60">
        <f t="shared" si="6"/>
        <v>3</v>
      </c>
      <c r="AU33" s="60">
        <f t="shared" si="7"/>
        <v>7</v>
      </c>
      <c r="AV33" s="60">
        <f t="shared" si="8"/>
        <v>8</v>
      </c>
      <c r="AW33" s="60">
        <f t="shared" si="9"/>
        <v>11</v>
      </c>
      <c r="AX33" s="60">
        <f t="shared" si="10"/>
        <v>2</v>
      </c>
      <c r="AY33" s="60">
        <f t="shared" si="11"/>
        <v>5</v>
      </c>
      <c r="AZ33" s="60">
        <f t="shared" si="12"/>
        <v>7</v>
      </c>
      <c r="BA33" s="68">
        <f t="shared" si="13"/>
        <v>2</v>
      </c>
      <c r="BB33" s="62">
        <f t="shared" si="14"/>
        <v>0</v>
      </c>
      <c r="BC33" s="63">
        <f t="shared" si="14"/>
        <v>5.1020408163265307E-2</v>
      </c>
      <c r="BD33" s="63">
        <f t="shared" si="14"/>
        <v>0.1326530612244898</v>
      </c>
      <c r="BE33" s="63">
        <f t="shared" si="14"/>
        <v>0.35714285714285715</v>
      </c>
      <c r="BF33" s="63">
        <f t="shared" si="14"/>
        <v>3.0612244897959183E-2</v>
      </c>
      <c r="BG33" s="63">
        <f t="shared" si="14"/>
        <v>7.1428571428571425E-2</v>
      </c>
      <c r="BH33" s="63">
        <f t="shared" si="14"/>
        <v>8.1632653061224483E-2</v>
      </c>
      <c r="BI33" s="63">
        <f t="shared" si="14"/>
        <v>0.11224489795918367</v>
      </c>
      <c r="BJ33" s="63">
        <f t="shared" si="14"/>
        <v>2.0408163265306121E-2</v>
      </c>
      <c r="BK33" s="63">
        <f t="shared" si="14"/>
        <v>5.1020408163265307E-2</v>
      </c>
      <c r="BL33" s="63">
        <f t="shared" si="14"/>
        <v>7.1428571428571425E-2</v>
      </c>
      <c r="BM33" s="64">
        <f t="shared" si="14"/>
        <v>2.0408163265306121E-2</v>
      </c>
    </row>
    <row r="34" spans="3:65" hidden="1">
      <c r="C34" t="s">
        <v>42</v>
      </c>
      <c r="D34" s="55">
        <v>1985.3424657534247</v>
      </c>
      <c r="E34" s="55">
        <v>2622.24</v>
      </c>
      <c r="F34" s="55">
        <v>3494.7164179104461</v>
      </c>
      <c r="G34" s="55">
        <v>981.80839160838934</v>
      </c>
      <c r="H34" s="55">
        <v>16.666666666666668</v>
      </c>
      <c r="I34" s="55">
        <v>9100.7739419389254</v>
      </c>
      <c r="L34" t="s">
        <v>21</v>
      </c>
      <c r="M34" t="s">
        <v>7</v>
      </c>
      <c r="N34" s="55">
        <f>SUM(N35:N39)</f>
        <v>1</v>
      </c>
      <c r="O34" s="55">
        <f t="shared" ref="O34:AO34" si="19">SUM(O35:O39)</f>
        <v>42</v>
      </c>
      <c r="P34" s="55">
        <f t="shared" si="19"/>
        <v>6</v>
      </c>
      <c r="Q34" s="55">
        <f t="shared" si="19"/>
        <v>9</v>
      </c>
      <c r="R34" s="55">
        <f t="shared" si="19"/>
        <v>5</v>
      </c>
      <c r="S34" s="55">
        <f t="shared" si="19"/>
        <v>291</v>
      </c>
      <c r="T34" s="55">
        <f t="shared" si="19"/>
        <v>20</v>
      </c>
      <c r="U34" s="55">
        <f t="shared" si="19"/>
        <v>58</v>
      </c>
      <c r="V34" s="55">
        <f t="shared" si="19"/>
        <v>8</v>
      </c>
      <c r="W34" s="55">
        <f t="shared" si="19"/>
        <v>54</v>
      </c>
      <c r="X34" s="55">
        <f t="shared" si="19"/>
        <v>11</v>
      </c>
      <c r="Y34" s="55">
        <f t="shared" si="19"/>
        <v>11</v>
      </c>
      <c r="Z34" s="55">
        <f t="shared" si="19"/>
        <v>4</v>
      </c>
      <c r="AA34" s="55">
        <f t="shared" si="19"/>
        <v>0</v>
      </c>
      <c r="AB34" s="55">
        <f t="shared" si="19"/>
        <v>0</v>
      </c>
      <c r="AC34" s="55">
        <f t="shared" si="19"/>
        <v>1</v>
      </c>
      <c r="AD34" s="55">
        <f t="shared" si="19"/>
        <v>0</v>
      </c>
      <c r="AE34" s="55">
        <f t="shared" si="19"/>
        <v>0</v>
      </c>
      <c r="AF34" s="55">
        <f t="shared" si="19"/>
        <v>0</v>
      </c>
      <c r="AG34" s="55">
        <f t="shared" si="19"/>
        <v>1</v>
      </c>
      <c r="AH34" s="55">
        <f t="shared" si="19"/>
        <v>2</v>
      </c>
      <c r="AI34" s="55">
        <f t="shared" si="19"/>
        <v>0</v>
      </c>
      <c r="AJ34" s="55">
        <f t="shared" si="19"/>
        <v>0</v>
      </c>
      <c r="AK34" s="55">
        <f t="shared" si="19"/>
        <v>0</v>
      </c>
      <c r="AL34" s="55">
        <f t="shared" si="19"/>
        <v>0</v>
      </c>
      <c r="AM34" s="55">
        <f t="shared" si="19"/>
        <v>0</v>
      </c>
      <c r="AN34" s="55">
        <f t="shared" si="19"/>
        <v>0</v>
      </c>
      <c r="AO34" s="55">
        <f t="shared" si="19"/>
        <v>524</v>
      </c>
      <c r="AP34" s="58">
        <f t="shared" si="2"/>
        <v>54</v>
      </c>
      <c r="AQ34" s="60">
        <f t="shared" si="3"/>
        <v>13</v>
      </c>
      <c r="AR34" s="60">
        <f t="shared" si="4"/>
        <v>11</v>
      </c>
      <c r="AS34" s="60">
        <f t="shared" si="5"/>
        <v>14</v>
      </c>
      <c r="AT34" s="60">
        <f t="shared" si="6"/>
        <v>291</v>
      </c>
      <c r="AU34" s="60">
        <f t="shared" si="7"/>
        <v>58</v>
      </c>
      <c r="AV34" s="60">
        <f t="shared" si="8"/>
        <v>20</v>
      </c>
      <c r="AW34" s="60">
        <f t="shared" si="9"/>
        <v>5</v>
      </c>
      <c r="AX34" s="60">
        <f t="shared" si="10"/>
        <v>42</v>
      </c>
      <c r="AY34" s="60">
        <f t="shared" si="11"/>
        <v>9</v>
      </c>
      <c r="AZ34" s="60">
        <f t="shared" si="12"/>
        <v>6</v>
      </c>
      <c r="BA34" s="68">
        <f t="shared" si="13"/>
        <v>1</v>
      </c>
      <c r="BB34" s="62">
        <f t="shared" si="14"/>
        <v>0.10305343511450382</v>
      </c>
      <c r="BC34" s="63">
        <f t="shared" si="14"/>
        <v>2.4809160305343511E-2</v>
      </c>
      <c r="BD34" s="63">
        <f t="shared" si="14"/>
        <v>2.0992366412213741E-2</v>
      </c>
      <c r="BE34" s="63">
        <f t="shared" si="14"/>
        <v>2.6717557251908396E-2</v>
      </c>
      <c r="BF34" s="63">
        <f t="shared" si="14"/>
        <v>0.55534351145038163</v>
      </c>
      <c r="BG34" s="63">
        <f t="shared" si="14"/>
        <v>0.11068702290076336</v>
      </c>
      <c r="BH34" s="63">
        <f t="shared" si="14"/>
        <v>3.8167938931297711E-2</v>
      </c>
      <c r="BI34" s="63">
        <f t="shared" si="14"/>
        <v>9.5419847328244278E-3</v>
      </c>
      <c r="BJ34" s="63">
        <f t="shared" si="14"/>
        <v>8.0152671755725186E-2</v>
      </c>
      <c r="BK34" s="63">
        <f t="shared" si="14"/>
        <v>1.717557251908397E-2</v>
      </c>
      <c r="BL34" s="63">
        <f t="shared" si="14"/>
        <v>1.1450381679389313E-2</v>
      </c>
      <c r="BM34" s="64">
        <f t="shared" si="14"/>
        <v>1.9083969465648854E-3</v>
      </c>
    </row>
    <row r="35" spans="3:65" hidden="1">
      <c r="C35" t="s">
        <v>63</v>
      </c>
      <c r="D35" s="55">
        <v>37066.502739726035</v>
      </c>
      <c r="E35" s="55">
        <v>36249.647999999986</v>
      </c>
      <c r="F35" s="55">
        <v>296786.82686567167</v>
      </c>
      <c r="G35" s="55">
        <v>11231.641958041952</v>
      </c>
      <c r="H35" s="55">
        <v>617.28</v>
      </c>
      <c r="I35" s="55">
        <v>381951.8995634396</v>
      </c>
      <c r="L35" t="s">
        <v>21</v>
      </c>
      <c r="M35" t="s">
        <v>75</v>
      </c>
      <c r="N35" s="55"/>
      <c r="O35" s="55"/>
      <c r="P35" s="55"/>
      <c r="Q35" s="55"/>
      <c r="R35" s="55"/>
      <c r="S35" s="55"/>
      <c r="T35" s="55">
        <v>10</v>
      </c>
      <c r="U35" s="55">
        <v>1</v>
      </c>
      <c r="W35" s="55"/>
      <c r="X35" s="55">
        <v>2</v>
      </c>
      <c r="Y35" s="55"/>
      <c r="Z35" s="56"/>
      <c r="AA35" s="56"/>
      <c r="AB35" s="56"/>
      <c r="AO35">
        <v>13</v>
      </c>
      <c r="AP35" s="58">
        <f t="shared" si="2"/>
        <v>0</v>
      </c>
      <c r="AQ35" s="60">
        <f t="shared" si="3"/>
        <v>0</v>
      </c>
      <c r="AR35" s="60">
        <f t="shared" si="4"/>
        <v>2</v>
      </c>
      <c r="AS35" s="60">
        <f t="shared" si="5"/>
        <v>0</v>
      </c>
      <c r="AT35" s="60">
        <f t="shared" si="6"/>
        <v>0</v>
      </c>
      <c r="AU35" s="60">
        <f t="shared" si="7"/>
        <v>1</v>
      </c>
      <c r="AV35" s="60">
        <f t="shared" si="8"/>
        <v>10</v>
      </c>
      <c r="AW35" s="60">
        <f t="shared" si="9"/>
        <v>0</v>
      </c>
      <c r="AX35" s="60">
        <f t="shared" si="10"/>
        <v>0</v>
      </c>
      <c r="AY35" s="60">
        <f t="shared" si="11"/>
        <v>0</v>
      </c>
      <c r="AZ35" s="60">
        <f t="shared" si="12"/>
        <v>0</v>
      </c>
      <c r="BA35" s="68">
        <f t="shared" si="13"/>
        <v>0</v>
      </c>
      <c r="BB35" s="62">
        <f t="shared" si="14"/>
        <v>0</v>
      </c>
      <c r="BC35" s="63">
        <f t="shared" si="14"/>
        <v>0</v>
      </c>
      <c r="BD35" s="63">
        <f t="shared" si="14"/>
        <v>0.15384615384615385</v>
      </c>
      <c r="BE35" s="63">
        <f t="shared" si="14"/>
        <v>0</v>
      </c>
      <c r="BF35" s="63">
        <f t="shared" si="14"/>
        <v>0</v>
      </c>
      <c r="BG35" s="63">
        <f t="shared" si="14"/>
        <v>7.6923076923076927E-2</v>
      </c>
      <c r="BH35" s="63">
        <f t="shared" si="14"/>
        <v>0.76923076923076927</v>
      </c>
      <c r="BI35" s="63">
        <f t="shared" si="14"/>
        <v>0</v>
      </c>
      <c r="BJ35" s="63">
        <f t="shared" si="14"/>
        <v>0</v>
      </c>
      <c r="BK35" s="63">
        <f t="shared" si="14"/>
        <v>0</v>
      </c>
      <c r="BL35" s="63">
        <f t="shared" si="14"/>
        <v>0</v>
      </c>
      <c r="BM35" s="64">
        <f t="shared" si="14"/>
        <v>0</v>
      </c>
    </row>
    <row r="36" spans="3:65" hidden="1">
      <c r="L36" t="s">
        <v>21</v>
      </c>
      <c r="M36" t="s">
        <v>76</v>
      </c>
      <c r="N36" s="55"/>
      <c r="O36" s="55"/>
      <c r="P36" s="55">
        <v>1</v>
      </c>
      <c r="Q36" s="55"/>
      <c r="R36" s="55">
        <v>1</v>
      </c>
      <c r="S36" s="55"/>
      <c r="T36" s="55">
        <v>1</v>
      </c>
      <c r="U36" s="55">
        <v>14</v>
      </c>
      <c r="W36" s="55">
        <v>2</v>
      </c>
      <c r="X36" s="55">
        <v>4</v>
      </c>
      <c r="Y36" s="55">
        <v>6</v>
      </c>
      <c r="Z36" s="56"/>
      <c r="AA36" s="56"/>
      <c r="AB36" s="56"/>
      <c r="AO36">
        <v>29</v>
      </c>
      <c r="AP36" s="58">
        <f t="shared" si="2"/>
        <v>2</v>
      </c>
      <c r="AQ36" s="60">
        <f t="shared" si="3"/>
        <v>6</v>
      </c>
      <c r="AR36" s="60">
        <f t="shared" si="4"/>
        <v>4</v>
      </c>
      <c r="AS36" s="60">
        <f t="shared" si="5"/>
        <v>0</v>
      </c>
      <c r="AT36" s="60">
        <f t="shared" si="6"/>
        <v>0</v>
      </c>
      <c r="AU36" s="60">
        <f t="shared" si="7"/>
        <v>14</v>
      </c>
      <c r="AV36" s="60">
        <f t="shared" si="8"/>
        <v>1</v>
      </c>
      <c r="AW36" s="60">
        <f t="shared" si="9"/>
        <v>1</v>
      </c>
      <c r="AX36" s="60">
        <f t="shared" si="10"/>
        <v>0</v>
      </c>
      <c r="AY36" s="60">
        <f t="shared" si="11"/>
        <v>0</v>
      </c>
      <c r="AZ36" s="60">
        <f t="shared" si="12"/>
        <v>1</v>
      </c>
      <c r="BA36" s="68">
        <f t="shared" si="13"/>
        <v>0</v>
      </c>
      <c r="BB36" s="62">
        <f t="shared" si="14"/>
        <v>6.8965517241379309E-2</v>
      </c>
      <c r="BC36" s="63">
        <f t="shared" si="14"/>
        <v>0.20689655172413793</v>
      </c>
      <c r="BD36" s="63">
        <f t="shared" si="14"/>
        <v>0.13793103448275862</v>
      </c>
      <c r="BE36" s="63">
        <f t="shared" si="14"/>
        <v>0</v>
      </c>
      <c r="BF36" s="63">
        <f t="shared" si="14"/>
        <v>0</v>
      </c>
      <c r="BG36" s="63">
        <f t="shared" si="14"/>
        <v>0.48275862068965519</v>
      </c>
      <c r="BH36" s="63">
        <f t="shared" si="14"/>
        <v>3.4482758620689655E-2</v>
      </c>
      <c r="BI36" s="63">
        <f t="shared" si="14"/>
        <v>3.4482758620689655E-2</v>
      </c>
      <c r="BJ36" s="63">
        <f t="shared" si="14"/>
        <v>0</v>
      </c>
      <c r="BK36" s="63">
        <f t="shared" si="14"/>
        <v>0</v>
      </c>
      <c r="BL36" s="63">
        <f t="shared" si="14"/>
        <v>3.4482758620689655E-2</v>
      </c>
      <c r="BM36" s="64">
        <f t="shared" si="14"/>
        <v>0</v>
      </c>
    </row>
    <row r="37" spans="3:65" hidden="1">
      <c r="L37" t="s">
        <v>21</v>
      </c>
      <c r="M37" t="s">
        <v>78</v>
      </c>
      <c r="N37" s="55"/>
      <c r="O37" s="55">
        <v>41</v>
      </c>
      <c r="P37" s="55"/>
      <c r="Q37" s="55">
        <v>9</v>
      </c>
      <c r="R37" s="55"/>
      <c r="S37" s="55">
        <v>290</v>
      </c>
      <c r="T37" s="55"/>
      <c r="U37" s="55">
        <v>36</v>
      </c>
      <c r="W37" s="55">
        <v>52</v>
      </c>
      <c r="X37" s="55"/>
      <c r="Y37" s="55"/>
      <c r="Z37" s="56"/>
      <c r="AA37" s="56"/>
      <c r="AB37" s="56"/>
      <c r="AO37">
        <v>428</v>
      </c>
      <c r="AP37" s="58">
        <f t="shared" si="2"/>
        <v>52</v>
      </c>
      <c r="AQ37" s="60">
        <f t="shared" si="3"/>
        <v>0</v>
      </c>
      <c r="AR37" s="60">
        <f t="shared" si="4"/>
        <v>0</v>
      </c>
      <c r="AS37" s="60">
        <f t="shared" si="5"/>
        <v>0</v>
      </c>
      <c r="AT37" s="60">
        <f t="shared" si="6"/>
        <v>290</v>
      </c>
      <c r="AU37" s="60">
        <f t="shared" si="7"/>
        <v>36</v>
      </c>
      <c r="AV37" s="60">
        <f t="shared" si="8"/>
        <v>0</v>
      </c>
      <c r="AW37" s="60">
        <f t="shared" si="9"/>
        <v>0</v>
      </c>
      <c r="AX37" s="60">
        <f t="shared" si="10"/>
        <v>41</v>
      </c>
      <c r="AY37" s="60">
        <f t="shared" si="11"/>
        <v>9</v>
      </c>
      <c r="AZ37" s="60">
        <f t="shared" si="12"/>
        <v>0</v>
      </c>
      <c r="BA37" s="68">
        <f t="shared" si="13"/>
        <v>0</v>
      </c>
      <c r="BB37" s="62">
        <f t="shared" si="14"/>
        <v>0.12149532710280374</v>
      </c>
      <c r="BC37" s="63">
        <f t="shared" si="14"/>
        <v>0</v>
      </c>
      <c r="BD37" s="63">
        <f t="shared" si="14"/>
        <v>0</v>
      </c>
      <c r="BE37" s="63">
        <f t="shared" si="14"/>
        <v>0</v>
      </c>
      <c r="BF37" s="63">
        <f t="shared" si="14"/>
        <v>0.67757009345794394</v>
      </c>
      <c r="BG37" s="63">
        <f t="shared" si="14"/>
        <v>8.4112149532710276E-2</v>
      </c>
      <c r="BH37" s="63">
        <f t="shared" si="14"/>
        <v>0</v>
      </c>
      <c r="BI37" s="63">
        <f t="shared" si="14"/>
        <v>0</v>
      </c>
      <c r="BJ37" s="63">
        <f t="shared" si="14"/>
        <v>9.5794392523364483E-2</v>
      </c>
      <c r="BK37" s="63">
        <f t="shared" si="14"/>
        <v>2.1028037383177569E-2</v>
      </c>
      <c r="BL37" s="63">
        <f t="shared" si="14"/>
        <v>0</v>
      </c>
      <c r="BM37" s="64">
        <f t="shared" si="14"/>
        <v>0</v>
      </c>
    </row>
    <row r="38" spans="3:65">
      <c r="L38" t="s">
        <v>21</v>
      </c>
      <c r="M38" t="s">
        <v>79</v>
      </c>
      <c r="N38" s="55"/>
      <c r="O38" s="55">
        <v>1</v>
      </c>
      <c r="P38" s="55"/>
      <c r="Q38" s="55"/>
      <c r="R38" s="55"/>
      <c r="S38" s="55"/>
      <c r="T38" s="55"/>
      <c r="U38" s="55"/>
      <c r="W38" s="55"/>
      <c r="X38" s="55"/>
      <c r="Y38" s="55"/>
      <c r="Z38" s="56"/>
      <c r="AA38" s="56"/>
      <c r="AB38" s="56"/>
      <c r="AO38">
        <v>1</v>
      </c>
      <c r="AP38" s="58">
        <f t="shared" si="2"/>
        <v>0</v>
      </c>
      <c r="AQ38" s="60">
        <f t="shared" si="3"/>
        <v>0</v>
      </c>
      <c r="AR38" s="60">
        <f t="shared" si="4"/>
        <v>0</v>
      </c>
      <c r="AS38" s="60">
        <f t="shared" si="5"/>
        <v>0</v>
      </c>
      <c r="AT38" s="60">
        <f t="shared" si="6"/>
        <v>0</v>
      </c>
      <c r="AU38" s="60">
        <f t="shared" si="7"/>
        <v>0</v>
      </c>
      <c r="AV38" s="60">
        <f t="shared" si="8"/>
        <v>0</v>
      </c>
      <c r="AW38" s="60">
        <f t="shared" si="9"/>
        <v>0</v>
      </c>
      <c r="AX38" s="60">
        <f t="shared" si="10"/>
        <v>1</v>
      </c>
      <c r="AY38" s="60">
        <f t="shared" si="11"/>
        <v>0</v>
      </c>
      <c r="AZ38" s="60">
        <f t="shared" si="12"/>
        <v>0</v>
      </c>
      <c r="BA38" s="68">
        <f t="shared" si="13"/>
        <v>0</v>
      </c>
      <c r="BB38" s="62">
        <f t="shared" si="14"/>
        <v>0</v>
      </c>
      <c r="BC38" s="63">
        <f t="shared" si="14"/>
        <v>0</v>
      </c>
      <c r="BD38" s="63">
        <f t="shared" si="14"/>
        <v>0</v>
      </c>
      <c r="BE38" s="63">
        <f t="shared" si="14"/>
        <v>0</v>
      </c>
      <c r="BF38" s="63">
        <f t="shared" si="14"/>
        <v>0</v>
      </c>
      <c r="BG38" s="63">
        <f t="shared" si="14"/>
        <v>0</v>
      </c>
      <c r="BH38" s="63">
        <f t="shared" si="14"/>
        <v>0</v>
      </c>
      <c r="BI38" s="63">
        <f t="shared" si="14"/>
        <v>0</v>
      </c>
      <c r="BJ38" s="63">
        <f t="shared" si="14"/>
        <v>1</v>
      </c>
      <c r="BK38" s="63">
        <f t="shared" si="14"/>
        <v>0</v>
      </c>
      <c r="BL38" s="63">
        <f t="shared" si="14"/>
        <v>0</v>
      </c>
      <c r="BM38" s="64">
        <f t="shared" si="14"/>
        <v>0</v>
      </c>
    </row>
    <row r="39" spans="3:65" hidden="1">
      <c r="L39" t="s">
        <v>21</v>
      </c>
      <c r="M39" t="s">
        <v>77</v>
      </c>
      <c r="N39" s="55">
        <v>1</v>
      </c>
      <c r="O39" s="55"/>
      <c r="P39" s="55">
        <v>5</v>
      </c>
      <c r="Q39" s="55"/>
      <c r="R39" s="55">
        <v>4</v>
      </c>
      <c r="S39" s="55">
        <v>1</v>
      </c>
      <c r="T39" s="55">
        <v>9</v>
      </c>
      <c r="U39" s="55">
        <v>7</v>
      </c>
      <c r="V39">
        <v>8</v>
      </c>
      <c r="W39" s="55"/>
      <c r="X39" s="55">
        <v>5</v>
      </c>
      <c r="Y39" s="55">
        <v>5</v>
      </c>
      <c r="Z39" s="56">
        <v>4</v>
      </c>
      <c r="AA39" s="56"/>
      <c r="AB39" s="56"/>
      <c r="AC39">
        <v>1</v>
      </c>
      <c r="AG39">
        <v>1</v>
      </c>
      <c r="AH39">
        <v>2</v>
      </c>
      <c r="AO39">
        <v>53</v>
      </c>
      <c r="AP39" s="58">
        <f t="shared" si="2"/>
        <v>0</v>
      </c>
      <c r="AQ39" s="60">
        <f t="shared" si="3"/>
        <v>7</v>
      </c>
      <c r="AR39" s="60">
        <f t="shared" si="4"/>
        <v>5</v>
      </c>
      <c r="AS39" s="60">
        <f t="shared" si="5"/>
        <v>14</v>
      </c>
      <c r="AT39" s="60">
        <f t="shared" si="6"/>
        <v>1</v>
      </c>
      <c r="AU39" s="60">
        <f t="shared" si="7"/>
        <v>7</v>
      </c>
      <c r="AV39" s="60">
        <f t="shared" si="8"/>
        <v>9</v>
      </c>
      <c r="AW39" s="60">
        <f t="shared" si="9"/>
        <v>4</v>
      </c>
      <c r="AX39" s="60">
        <f t="shared" si="10"/>
        <v>0</v>
      </c>
      <c r="AY39" s="60">
        <f t="shared" si="11"/>
        <v>0</v>
      </c>
      <c r="AZ39" s="60">
        <f t="shared" si="12"/>
        <v>5</v>
      </c>
      <c r="BA39" s="68">
        <f t="shared" si="13"/>
        <v>1</v>
      </c>
      <c r="BB39" s="62">
        <f t="shared" si="14"/>
        <v>0</v>
      </c>
      <c r="BC39" s="63">
        <f t="shared" si="14"/>
        <v>0.13207547169811321</v>
      </c>
      <c r="BD39" s="63">
        <f t="shared" si="14"/>
        <v>9.4339622641509441E-2</v>
      </c>
      <c r="BE39" s="63">
        <f t="shared" si="14"/>
        <v>0.26415094339622641</v>
      </c>
      <c r="BF39" s="63">
        <f t="shared" si="14"/>
        <v>1.8867924528301886E-2</v>
      </c>
      <c r="BG39" s="63">
        <f t="shared" si="14"/>
        <v>0.13207547169811321</v>
      </c>
      <c r="BH39" s="63">
        <f t="shared" si="14"/>
        <v>0.16981132075471697</v>
      </c>
      <c r="BI39" s="63">
        <f t="shared" si="14"/>
        <v>7.5471698113207544E-2</v>
      </c>
      <c r="BJ39" s="63">
        <f t="shared" si="14"/>
        <v>0</v>
      </c>
      <c r="BK39" s="63">
        <f t="shared" si="14"/>
        <v>0</v>
      </c>
      <c r="BL39" s="63">
        <f t="shared" si="14"/>
        <v>9.4339622641509441E-2</v>
      </c>
      <c r="BM39" s="64">
        <f t="shared" si="14"/>
        <v>1.8867924528301886E-2</v>
      </c>
    </row>
    <row r="40" spans="3:65" hidden="1">
      <c r="L40" t="s">
        <v>22</v>
      </c>
      <c r="M40" t="s">
        <v>7</v>
      </c>
      <c r="N40" s="55">
        <f>SUM(N41:N43)</f>
        <v>0</v>
      </c>
      <c r="O40" s="55">
        <f t="shared" ref="O40:AO40" si="20">SUM(O41:O43)</f>
        <v>1</v>
      </c>
      <c r="P40" s="55">
        <f t="shared" si="20"/>
        <v>3</v>
      </c>
      <c r="Q40" s="55">
        <f t="shared" si="20"/>
        <v>3</v>
      </c>
      <c r="R40" s="55">
        <f t="shared" si="20"/>
        <v>0</v>
      </c>
      <c r="S40" s="55">
        <f t="shared" si="20"/>
        <v>2</v>
      </c>
      <c r="T40" s="55">
        <f t="shared" si="20"/>
        <v>0</v>
      </c>
      <c r="U40" s="55">
        <f t="shared" si="20"/>
        <v>1</v>
      </c>
      <c r="V40" s="55">
        <f t="shared" si="20"/>
        <v>0</v>
      </c>
      <c r="W40" s="55">
        <f t="shared" si="20"/>
        <v>0</v>
      </c>
      <c r="X40" s="55">
        <f t="shared" si="20"/>
        <v>0</v>
      </c>
      <c r="Y40" s="55">
        <f t="shared" si="20"/>
        <v>0</v>
      </c>
      <c r="Z40" s="55">
        <f t="shared" si="20"/>
        <v>2</v>
      </c>
      <c r="AA40" s="55">
        <f t="shared" si="20"/>
        <v>0</v>
      </c>
      <c r="AB40" s="55">
        <f t="shared" si="20"/>
        <v>0</v>
      </c>
      <c r="AC40" s="55">
        <f t="shared" si="20"/>
        <v>0</v>
      </c>
      <c r="AD40" s="55">
        <f t="shared" si="20"/>
        <v>0</v>
      </c>
      <c r="AE40" s="55">
        <f t="shared" si="20"/>
        <v>0</v>
      </c>
      <c r="AF40" s="55">
        <f t="shared" si="20"/>
        <v>0</v>
      </c>
      <c r="AG40" s="55">
        <f t="shared" si="20"/>
        <v>0</v>
      </c>
      <c r="AH40" s="55">
        <f t="shared" si="20"/>
        <v>0</v>
      </c>
      <c r="AI40" s="55">
        <f t="shared" si="20"/>
        <v>0</v>
      </c>
      <c r="AJ40" s="55">
        <f t="shared" si="20"/>
        <v>5</v>
      </c>
      <c r="AK40" s="55">
        <f t="shared" si="20"/>
        <v>2</v>
      </c>
      <c r="AL40" s="55">
        <f t="shared" si="20"/>
        <v>0</v>
      </c>
      <c r="AM40" s="55">
        <f t="shared" si="20"/>
        <v>0</v>
      </c>
      <c r="AN40" s="55">
        <f t="shared" si="20"/>
        <v>1</v>
      </c>
      <c r="AO40" s="55">
        <f t="shared" si="20"/>
        <v>20</v>
      </c>
      <c r="AP40" s="58">
        <f t="shared" si="2"/>
        <v>0</v>
      </c>
      <c r="AQ40" s="60">
        <f t="shared" si="3"/>
        <v>3</v>
      </c>
      <c r="AR40" s="60">
        <f t="shared" si="4"/>
        <v>5</v>
      </c>
      <c r="AS40" s="60">
        <f t="shared" si="5"/>
        <v>2</v>
      </c>
      <c r="AT40" s="60">
        <f t="shared" si="6"/>
        <v>2</v>
      </c>
      <c r="AU40" s="60">
        <f t="shared" si="7"/>
        <v>1</v>
      </c>
      <c r="AV40" s="60">
        <f t="shared" si="8"/>
        <v>0</v>
      </c>
      <c r="AW40" s="60">
        <f t="shared" si="9"/>
        <v>0</v>
      </c>
      <c r="AX40" s="60">
        <f t="shared" si="10"/>
        <v>1</v>
      </c>
      <c r="AY40" s="60">
        <f t="shared" si="11"/>
        <v>3</v>
      </c>
      <c r="AZ40" s="60">
        <f t="shared" si="12"/>
        <v>3</v>
      </c>
      <c r="BA40" s="68">
        <f t="shared" si="13"/>
        <v>0</v>
      </c>
      <c r="BB40" s="62">
        <f t="shared" si="14"/>
        <v>0</v>
      </c>
      <c r="BC40" s="63">
        <f t="shared" si="14"/>
        <v>0.15</v>
      </c>
      <c r="BD40" s="63">
        <f t="shared" si="14"/>
        <v>0.25</v>
      </c>
      <c r="BE40" s="63">
        <f t="shared" si="14"/>
        <v>0.1</v>
      </c>
      <c r="BF40" s="63">
        <f t="shared" si="14"/>
        <v>0.1</v>
      </c>
      <c r="BG40" s="63">
        <f t="shared" si="14"/>
        <v>0.05</v>
      </c>
      <c r="BH40" s="63">
        <f t="shared" si="14"/>
        <v>0</v>
      </c>
      <c r="BI40" s="63">
        <f t="shared" si="14"/>
        <v>0</v>
      </c>
      <c r="BJ40" s="63">
        <f t="shared" si="14"/>
        <v>0.05</v>
      </c>
      <c r="BK40" s="63">
        <f t="shared" si="14"/>
        <v>0.15</v>
      </c>
      <c r="BL40" s="63">
        <f t="shared" si="14"/>
        <v>0.15</v>
      </c>
      <c r="BM40" s="64">
        <f t="shared" si="14"/>
        <v>0</v>
      </c>
    </row>
    <row r="41" spans="3:65" hidden="1">
      <c r="L41" t="s">
        <v>22</v>
      </c>
      <c r="M41" t="s">
        <v>76</v>
      </c>
      <c r="N41" s="55"/>
      <c r="O41" s="55">
        <v>1</v>
      </c>
      <c r="P41" s="55"/>
      <c r="Q41" s="55"/>
      <c r="R41" s="55"/>
      <c r="S41" s="55"/>
      <c r="T41" s="55"/>
      <c r="U41" s="55"/>
      <c r="W41" s="55"/>
      <c r="X41" s="55"/>
      <c r="Y41" s="55"/>
      <c r="Z41" s="56"/>
      <c r="AA41" s="56"/>
      <c r="AB41" s="56"/>
      <c r="AO41">
        <v>1</v>
      </c>
      <c r="AP41" s="58">
        <f t="shared" si="2"/>
        <v>0</v>
      </c>
      <c r="AQ41" s="60">
        <f t="shared" si="3"/>
        <v>0</v>
      </c>
      <c r="AR41" s="60">
        <f t="shared" si="4"/>
        <v>0</v>
      </c>
      <c r="AS41" s="60">
        <f t="shared" si="5"/>
        <v>0</v>
      </c>
      <c r="AT41" s="60">
        <f t="shared" si="6"/>
        <v>0</v>
      </c>
      <c r="AU41" s="60">
        <f t="shared" si="7"/>
        <v>0</v>
      </c>
      <c r="AV41" s="60">
        <f t="shared" si="8"/>
        <v>0</v>
      </c>
      <c r="AW41" s="60">
        <f t="shared" si="9"/>
        <v>0</v>
      </c>
      <c r="AX41" s="60">
        <f t="shared" si="10"/>
        <v>1</v>
      </c>
      <c r="AY41" s="60">
        <f t="shared" si="11"/>
        <v>0</v>
      </c>
      <c r="AZ41" s="60">
        <f t="shared" si="12"/>
        <v>0</v>
      </c>
      <c r="BA41" s="68">
        <f t="shared" si="13"/>
        <v>0</v>
      </c>
      <c r="BB41" s="62">
        <f t="shared" si="14"/>
        <v>0</v>
      </c>
      <c r="BC41" s="63">
        <f t="shared" si="14"/>
        <v>0</v>
      </c>
      <c r="BD41" s="63">
        <f t="shared" si="14"/>
        <v>0</v>
      </c>
      <c r="BE41" s="63">
        <f t="shared" si="14"/>
        <v>0</v>
      </c>
      <c r="BF41" s="63">
        <f t="shared" si="14"/>
        <v>0</v>
      </c>
      <c r="BG41" s="63">
        <f t="shared" si="14"/>
        <v>0</v>
      </c>
      <c r="BH41" s="63">
        <f t="shared" si="14"/>
        <v>0</v>
      </c>
      <c r="BI41" s="63">
        <f t="shared" si="14"/>
        <v>0</v>
      </c>
      <c r="BJ41" s="63">
        <f t="shared" si="14"/>
        <v>1</v>
      </c>
      <c r="BK41" s="63">
        <f t="shared" si="14"/>
        <v>0</v>
      </c>
      <c r="BL41" s="63">
        <f t="shared" si="14"/>
        <v>0</v>
      </c>
      <c r="BM41" s="64">
        <f t="shared" si="14"/>
        <v>0</v>
      </c>
    </row>
    <row r="42" spans="3:65" hidden="1">
      <c r="L42" t="s">
        <v>22</v>
      </c>
      <c r="M42" t="s">
        <v>78</v>
      </c>
      <c r="N42" s="55"/>
      <c r="O42" s="55"/>
      <c r="P42" s="55"/>
      <c r="Q42" s="55">
        <v>1</v>
      </c>
      <c r="R42" s="55"/>
      <c r="S42" s="55">
        <v>2</v>
      </c>
      <c r="T42" s="55"/>
      <c r="U42" s="55"/>
      <c r="W42" s="55"/>
      <c r="X42" s="55"/>
      <c r="Y42" s="55"/>
      <c r="Z42" s="56"/>
      <c r="AA42" s="56"/>
      <c r="AB42" s="56"/>
      <c r="AO42">
        <v>3</v>
      </c>
      <c r="AP42" s="58">
        <f t="shared" si="2"/>
        <v>0</v>
      </c>
      <c r="AQ42" s="60">
        <f t="shared" si="3"/>
        <v>0</v>
      </c>
      <c r="AR42" s="60">
        <f t="shared" si="4"/>
        <v>0</v>
      </c>
      <c r="AS42" s="60">
        <f t="shared" si="5"/>
        <v>0</v>
      </c>
      <c r="AT42" s="60">
        <f t="shared" si="6"/>
        <v>2</v>
      </c>
      <c r="AU42" s="60">
        <f t="shared" si="7"/>
        <v>0</v>
      </c>
      <c r="AV42" s="60">
        <f t="shared" si="8"/>
        <v>0</v>
      </c>
      <c r="AW42" s="60">
        <f t="shared" si="9"/>
        <v>0</v>
      </c>
      <c r="AX42" s="60">
        <f t="shared" si="10"/>
        <v>0</v>
      </c>
      <c r="AY42" s="60">
        <f t="shared" si="11"/>
        <v>1</v>
      </c>
      <c r="AZ42" s="60">
        <f t="shared" si="12"/>
        <v>0</v>
      </c>
      <c r="BA42" s="68">
        <f t="shared" si="13"/>
        <v>0</v>
      </c>
      <c r="BB42" s="62">
        <f t="shared" ref="BB42:BM63" si="21">AP42/$AO42</f>
        <v>0</v>
      </c>
      <c r="BC42" s="63">
        <f t="shared" si="21"/>
        <v>0</v>
      </c>
      <c r="BD42" s="63">
        <f t="shared" si="21"/>
        <v>0</v>
      </c>
      <c r="BE42" s="63">
        <f t="shared" si="21"/>
        <v>0</v>
      </c>
      <c r="BF42" s="63">
        <f t="shared" si="21"/>
        <v>0.66666666666666663</v>
      </c>
      <c r="BG42" s="63">
        <f t="shared" si="21"/>
        <v>0</v>
      </c>
      <c r="BH42" s="63">
        <f t="shared" si="21"/>
        <v>0</v>
      </c>
      <c r="BI42" s="63">
        <f t="shared" si="21"/>
        <v>0</v>
      </c>
      <c r="BJ42" s="63">
        <f t="shared" si="21"/>
        <v>0</v>
      </c>
      <c r="BK42" s="63">
        <f t="shared" si="21"/>
        <v>0.33333333333333331</v>
      </c>
      <c r="BL42" s="63">
        <f t="shared" si="21"/>
        <v>0</v>
      </c>
      <c r="BM42" s="64">
        <f t="shared" si="21"/>
        <v>0</v>
      </c>
    </row>
    <row r="43" spans="3:65" hidden="1">
      <c r="L43" t="s">
        <v>22</v>
      </c>
      <c r="M43" t="s">
        <v>77</v>
      </c>
      <c r="N43" s="55"/>
      <c r="O43" s="55"/>
      <c r="P43" s="55">
        <v>3</v>
      </c>
      <c r="Q43" s="55">
        <v>2</v>
      </c>
      <c r="R43" s="55"/>
      <c r="S43" s="55"/>
      <c r="T43" s="55"/>
      <c r="U43" s="55">
        <v>1</v>
      </c>
      <c r="W43" s="55"/>
      <c r="X43" s="55"/>
      <c r="Y43" s="55"/>
      <c r="Z43" s="56">
        <v>2</v>
      </c>
      <c r="AA43" s="56"/>
      <c r="AB43" s="56"/>
      <c r="AJ43">
        <v>5</v>
      </c>
      <c r="AK43">
        <v>2</v>
      </c>
      <c r="AN43">
        <v>1</v>
      </c>
      <c r="AO43">
        <v>16</v>
      </c>
      <c r="AP43" s="58">
        <f t="shared" si="2"/>
        <v>0</v>
      </c>
      <c r="AQ43" s="60">
        <f t="shared" si="3"/>
        <v>3</v>
      </c>
      <c r="AR43" s="60">
        <f t="shared" si="4"/>
        <v>5</v>
      </c>
      <c r="AS43" s="60">
        <f t="shared" si="5"/>
        <v>2</v>
      </c>
      <c r="AT43" s="60">
        <f t="shared" si="6"/>
        <v>0</v>
      </c>
      <c r="AU43" s="60">
        <f t="shared" si="7"/>
        <v>1</v>
      </c>
      <c r="AV43" s="60">
        <f t="shared" si="8"/>
        <v>0</v>
      </c>
      <c r="AW43" s="60">
        <f t="shared" si="9"/>
        <v>0</v>
      </c>
      <c r="AX43" s="60">
        <f t="shared" si="10"/>
        <v>0</v>
      </c>
      <c r="AY43" s="60">
        <f t="shared" si="11"/>
        <v>2</v>
      </c>
      <c r="AZ43" s="60">
        <f t="shared" si="12"/>
        <v>3</v>
      </c>
      <c r="BA43" s="68">
        <f t="shared" si="13"/>
        <v>0</v>
      </c>
      <c r="BB43" s="62">
        <f t="shared" si="21"/>
        <v>0</v>
      </c>
      <c r="BC43" s="63">
        <f t="shared" si="21"/>
        <v>0.1875</v>
      </c>
      <c r="BD43" s="63">
        <f t="shared" si="21"/>
        <v>0.3125</v>
      </c>
      <c r="BE43" s="63">
        <f t="shared" si="21"/>
        <v>0.125</v>
      </c>
      <c r="BF43" s="63">
        <f t="shared" si="21"/>
        <v>0</v>
      </c>
      <c r="BG43" s="63">
        <f t="shared" si="21"/>
        <v>6.25E-2</v>
      </c>
      <c r="BH43" s="63">
        <f t="shared" si="21"/>
        <v>0</v>
      </c>
      <c r="BI43" s="63">
        <f t="shared" si="21"/>
        <v>0</v>
      </c>
      <c r="BJ43" s="63">
        <f t="shared" si="21"/>
        <v>0</v>
      </c>
      <c r="BK43" s="63">
        <f t="shared" si="21"/>
        <v>0.125</v>
      </c>
      <c r="BL43" s="63">
        <f t="shared" si="21"/>
        <v>0.1875</v>
      </c>
      <c r="BM43" s="64">
        <f t="shared" si="21"/>
        <v>0</v>
      </c>
    </row>
    <row r="44" spans="3:65" hidden="1">
      <c r="L44" t="s">
        <v>23</v>
      </c>
      <c r="M44" t="s">
        <v>7</v>
      </c>
      <c r="N44" s="55">
        <f>SUM(N45:N49)</f>
        <v>9</v>
      </c>
      <c r="O44" s="55">
        <f t="shared" ref="O44:AO44" si="22">SUM(O45:O49)</f>
        <v>3</v>
      </c>
      <c r="P44" s="55">
        <f t="shared" si="22"/>
        <v>8</v>
      </c>
      <c r="Q44" s="55">
        <f t="shared" si="22"/>
        <v>7</v>
      </c>
      <c r="R44" s="55">
        <f t="shared" si="22"/>
        <v>16</v>
      </c>
      <c r="S44" s="55">
        <f t="shared" si="22"/>
        <v>1</v>
      </c>
      <c r="T44" s="55">
        <f t="shared" si="22"/>
        <v>14</v>
      </c>
      <c r="U44" s="55">
        <f t="shared" si="22"/>
        <v>8</v>
      </c>
      <c r="V44" s="55">
        <f t="shared" si="22"/>
        <v>7</v>
      </c>
      <c r="W44" s="55">
        <f t="shared" si="22"/>
        <v>1</v>
      </c>
      <c r="X44" s="55">
        <f t="shared" si="22"/>
        <v>12</v>
      </c>
      <c r="Y44" s="55">
        <f t="shared" si="22"/>
        <v>11</v>
      </c>
      <c r="Z44" s="55">
        <f t="shared" si="22"/>
        <v>13</v>
      </c>
      <c r="AA44" s="55">
        <f t="shared" si="22"/>
        <v>1</v>
      </c>
      <c r="AB44" s="55">
        <f t="shared" si="22"/>
        <v>7</v>
      </c>
      <c r="AC44" s="55">
        <f t="shared" si="22"/>
        <v>2</v>
      </c>
      <c r="AD44" s="55">
        <f t="shared" si="22"/>
        <v>7</v>
      </c>
      <c r="AE44" s="55">
        <f t="shared" si="22"/>
        <v>0</v>
      </c>
      <c r="AF44" s="55">
        <f t="shared" si="22"/>
        <v>6</v>
      </c>
      <c r="AG44" s="55">
        <f t="shared" si="22"/>
        <v>3</v>
      </c>
      <c r="AH44" s="55">
        <f t="shared" si="22"/>
        <v>0</v>
      </c>
      <c r="AI44" s="55">
        <f t="shared" si="22"/>
        <v>1</v>
      </c>
      <c r="AJ44" s="55">
        <f t="shared" si="22"/>
        <v>0</v>
      </c>
      <c r="AK44" s="55">
        <f t="shared" si="22"/>
        <v>1</v>
      </c>
      <c r="AL44" s="55">
        <f t="shared" si="22"/>
        <v>0</v>
      </c>
      <c r="AM44" s="55">
        <f t="shared" si="22"/>
        <v>1</v>
      </c>
      <c r="AN44" s="55">
        <f t="shared" si="22"/>
        <v>0</v>
      </c>
      <c r="AO44" s="55">
        <f t="shared" si="22"/>
        <v>139</v>
      </c>
      <c r="AP44" s="58">
        <f t="shared" si="2"/>
        <v>3</v>
      </c>
      <c r="AQ44" s="60">
        <f t="shared" si="3"/>
        <v>17</v>
      </c>
      <c r="AR44" s="60">
        <f t="shared" si="4"/>
        <v>26</v>
      </c>
      <c r="AS44" s="60">
        <f t="shared" si="5"/>
        <v>27</v>
      </c>
      <c r="AT44" s="60">
        <f t="shared" si="6"/>
        <v>1</v>
      </c>
      <c r="AU44" s="60">
        <f t="shared" si="7"/>
        <v>8</v>
      </c>
      <c r="AV44" s="60">
        <f t="shared" si="8"/>
        <v>14</v>
      </c>
      <c r="AW44" s="60">
        <f t="shared" si="9"/>
        <v>16</v>
      </c>
      <c r="AX44" s="60">
        <f t="shared" si="10"/>
        <v>3</v>
      </c>
      <c r="AY44" s="60">
        <f t="shared" si="11"/>
        <v>7</v>
      </c>
      <c r="AZ44" s="60">
        <f t="shared" si="12"/>
        <v>8</v>
      </c>
      <c r="BA44" s="68">
        <f t="shared" si="13"/>
        <v>9</v>
      </c>
      <c r="BB44" s="62">
        <f t="shared" si="21"/>
        <v>2.1582733812949641E-2</v>
      </c>
      <c r="BC44" s="63">
        <f t="shared" si="21"/>
        <v>0.1223021582733813</v>
      </c>
      <c r="BD44" s="63">
        <f t="shared" si="21"/>
        <v>0.18705035971223022</v>
      </c>
      <c r="BE44" s="63">
        <f t="shared" si="21"/>
        <v>0.19424460431654678</v>
      </c>
      <c r="BF44" s="63">
        <f t="shared" si="21"/>
        <v>7.1942446043165471E-3</v>
      </c>
      <c r="BG44" s="63">
        <f t="shared" si="21"/>
        <v>5.7553956834532377E-2</v>
      </c>
      <c r="BH44" s="63">
        <f t="shared" si="21"/>
        <v>0.10071942446043165</v>
      </c>
      <c r="BI44" s="63">
        <f t="shared" si="21"/>
        <v>0.11510791366906475</v>
      </c>
      <c r="BJ44" s="63">
        <f t="shared" si="21"/>
        <v>2.1582733812949641E-2</v>
      </c>
      <c r="BK44" s="63">
        <f t="shared" si="21"/>
        <v>5.0359712230215826E-2</v>
      </c>
      <c r="BL44" s="63">
        <f t="shared" si="21"/>
        <v>5.7553956834532377E-2</v>
      </c>
      <c r="BM44" s="64">
        <f t="shared" si="21"/>
        <v>6.4748201438848921E-2</v>
      </c>
    </row>
    <row r="45" spans="3:65" hidden="1">
      <c r="L45" t="s">
        <v>23</v>
      </c>
      <c r="M45" t="s">
        <v>75</v>
      </c>
      <c r="N45" s="55">
        <v>1</v>
      </c>
      <c r="O45" s="55"/>
      <c r="P45" s="55">
        <v>1</v>
      </c>
      <c r="Q45" s="55"/>
      <c r="R45" s="55"/>
      <c r="S45" s="55"/>
      <c r="T45" s="55">
        <v>2</v>
      </c>
      <c r="U45" s="55"/>
      <c r="W45" s="55"/>
      <c r="X45" s="55"/>
      <c r="Y45" s="55"/>
      <c r="Z45" s="56"/>
      <c r="AA45" s="56"/>
      <c r="AB45" s="56"/>
      <c r="AO45">
        <v>4</v>
      </c>
      <c r="AP45" s="58">
        <f t="shared" si="2"/>
        <v>0</v>
      </c>
      <c r="AQ45" s="60">
        <f t="shared" si="3"/>
        <v>0</v>
      </c>
      <c r="AR45" s="60">
        <f t="shared" si="4"/>
        <v>0</v>
      </c>
      <c r="AS45" s="60">
        <f t="shared" si="5"/>
        <v>0</v>
      </c>
      <c r="AT45" s="60">
        <f t="shared" si="6"/>
        <v>0</v>
      </c>
      <c r="AU45" s="60">
        <f t="shared" si="7"/>
        <v>0</v>
      </c>
      <c r="AV45" s="60">
        <f t="shared" si="8"/>
        <v>2</v>
      </c>
      <c r="AW45" s="60">
        <f t="shared" si="9"/>
        <v>0</v>
      </c>
      <c r="AX45" s="60">
        <f t="shared" si="10"/>
        <v>0</v>
      </c>
      <c r="AY45" s="60">
        <f t="shared" si="11"/>
        <v>0</v>
      </c>
      <c r="AZ45" s="60">
        <f t="shared" si="12"/>
        <v>1</v>
      </c>
      <c r="BA45" s="68">
        <f t="shared" si="13"/>
        <v>1</v>
      </c>
      <c r="BB45" s="62">
        <f t="shared" si="21"/>
        <v>0</v>
      </c>
      <c r="BC45" s="63">
        <f t="shared" si="21"/>
        <v>0</v>
      </c>
      <c r="BD45" s="63">
        <f t="shared" si="21"/>
        <v>0</v>
      </c>
      <c r="BE45" s="63">
        <f t="shared" si="21"/>
        <v>0</v>
      </c>
      <c r="BF45" s="63">
        <f t="shared" si="21"/>
        <v>0</v>
      </c>
      <c r="BG45" s="63">
        <f t="shared" si="21"/>
        <v>0</v>
      </c>
      <c r="BH45" s="63">
        <f t="shared" si="21"/>
        <v>0.5</v>
      </c>
      <c r="BI45" s="63">
        <f t="shared" si="21"/>
        <v>0</v>
      </c>
      <c r="BJ45" s="63">
        <f t="shared" si="21"/>
        <v>0</v>
      </c>
      <c r="BK45" s="63">
        <f t="shared" si="21"/>
        <v>0</v>
      </c>
      <c r="BL45" s="63">
        <f t="shared" si="21"/>
        <v>0.25</v>
      </c>
      <c r="BM45" s="64">
        <f t="shared" si="21"/>
        <v>0.25</v>
      </c>
    </row>
    <row r="46" spans="3:65" hidden="1">
      <c r="L46" t="s">
        <v>23</v>
      </c>
      <c r="M46" t="s">
        <v>76</v>
      </c>
      <c r="N46" s="55"/>
      <c r="O46" s="55"/>
      <c r="P46" s="55"/>
      <c r="Q46" s="55"/>
      <c r="R46" s="55">
        <v>5</v>
      </c>
      <c r="S46" s="55"/>
      <c r="T46" s="55">
        <v>3</v>
      </c>
      <c r="U46" s="55"/>
      <c r="W46" s="55"/>
      <c r="X46" s="55">
        <v>3</v>
      </c>
      <c r="Y46" s="55">
        <v>8</v>
      </c>
      <c r="Z46" s="56"/>
      <c r="AA46" s="56"/>
      <c r="AB46" s="56">
        <v>2</v>
      </c>
      <c r="AG46">
        <v>1</v>
      </c>
      <c r="AO46">
        <v>22</v>
      </c>
      <c r="AP46" s="58">
        <f t="shared" si="2"/>
        <v>0</v>
      </c>
      <c r="AQ46" s="60">
        <f t="shared" si="3"/>
        <v>9</v>
      </c>
      <c r="AR46" s="60">
        <f t="shared" si="4"/>
        <v>5</v>
      </c>
      <c r="AS46" s="60">
        <f t="shared" si="5"/>
        <v>0</v>
      </c>
      <c r="AT46" s="60">
        <f t="shared" si="6"/>
        <v>0</v>
      </c>
      <c r="AU46" s="60">
        <f t="shared" si="7"/>
        <v>0</v>
      </c>
      <c r="AV46" s="60">
        <f t="shared" si="8"/>
        <v>3</v>
      </c>
      <c r="AW46" s="60">
        <f t="shared" si="9"/>
        <v>5</v>
      </c>
      <c r="AX46" s="60">
        <f t="shared" si="10"/>
        <v>0</v>
      </c>
      <c r="AY46" s="60">
        <f t="shared" si="11"/>
        <v>0</v>
      </c>
      <c r="AZ46" s="60">
        <f t="shared" si="12"/>
        <v>0</v>
      </c>
      <c r="BA46" s="68">
        <f t="shared" si="13"/>
        <v>0</v>
      </c>
      <c r="BB46" s="62">
        <f t="shared" si="21"/>
        <v>0</v>
      </c>
      <c r="BC46" s="63">
        <f t="shared" si="21"/>
        <v>0.40909090909090912</v>
      </c>
      <c r="BD46" s="63">
        <f t="shared" si="21"/>
        <v>0.22727272727272727</v>
      </c>
      <c r="BE46" s="63">
        <f t="shared" si="21"/>
        <v>0</v>
      </c>
      <c r="BF46" s="63">
        <f t="shared" si="21"/>
        <v>0</v>
      </c>
      <c r="BG46" s="63">
        <f t="shared" si="21"/>
        <v>0</v>
      </c>
      <c r="BH46" s="63">
        <f t="shared" si="21"/>
        <v>0.13636363636363635</v>
      </c>
      <c r="BI46" s="63">
        <f t="shared" si="21"/>
        <v>0.22727272727272727</v>
      </c>
      <c r="BJ46" s="63">
        <f t="shared" si="21"/>
        <v>0</v>
      </c>
      <c r="BK46" s="63">
        <f t="shared" si="21"/>
        <v>0</v>
      </c>
      <c r="BL46" s="63">
        <f t="shared" si="21"/>
        <v>0</v>
      </c>
      <c r="BM46" s="64">
        <f t="shared" si="21"/>
        <v>0</v>
      </c>
    </row>
    <row r="47" spans="3:65" hidden="1">
      <c r="L47" t="s">
        <v>23</v>
      </c>
      <c r="M47" t="s">
        <v>78</v>
      </c>
      <c r="N47" s="55"/>
      <c r="O47" s="55">
        <v>1</v>
      </c>
      <c r="P47" s="55"/>
      <c r="Q47" s="55">
        <v>4</v>
      </c>
      <c r="R47" s="55"/>
      <c r="S47" s="55">
        <v>1</v>
      </c>
      <c r="T47" s="55"/>
      <c r="U47" s="55">
        <v>3</v>
      </c>
      <c r="W47" s="55">
        <v>1</v>
      </c>
      <c r="X47" s="55"/>
      <c r="Y47" s="55">
        <v>1</v>
      </c>
      <c r="Z47" s="56"/>
      <c r="AA47" s="56">
        <v>1</v>
      </c>
      <c r="AB47" s="56"/>
      <c r="AC47">
        <v>1</v>
      </c>
      <c r="AO47">
        <v>13</v>
      </c>
      <c r="AP47" s="58">
        <f t="shared" si="2"/>
        <v>2</v>
      </c>
      <c r="AQ47" s="60">
        <f t="shared" si="3"/>
        <v>2</v>
      </c>
      <c r="AR47" s="60">
        <f t="shared" si="4"/>
        <v>0</v>
      </c>
      <c r="AS47" s="60">
        <f t="shared" si="5"/>
        <v>0</v>
      </c>
      <c r="AT47" s="60">
        <f t="shared" si="6"/>
        <v>1</v>
      </c>
      <c r="AU47" s="60">
        <f t="shared" si="7"/>
        <v>3</v>
      </c>
      <c r="AV47" s="60">
        <f t="shared" si="8"/>
        <v>0</v>
      </c>
      <c r="AW47" s="60">
        <f t="shared" si="9"/>
        <v>0</v>
      </c>
      <c r="AX47" s="60">
        <f t="shared" si="10"/>
        <v>1</v>
      </c>
      <c r="AY47" s="60">
        <f t="shared" si="11"/>
        <v>4</v>
      </c>
      <c r="AZ47" s="60">
        <f t="shared" si="12"/>
        <v>0</v>
      </c>
      <c r="BA47" s="68">
        <f t="shared" si="13"/>
        <v>0</v>
      </c>
      <c r="BB47" s="62">
        <f t="shared" si="21"/>
        <v>0.15384615384615385</v>
      </c>
      <c r="BC47" s="63">
        <f t="shared" si="21"/>
        <v>0.15384615384615385</v>
      </c>
      <c r="BD47" s="63">
        <f t="shared" si="21"/>
        <v>0</v>
      </c>
      <c r="BE47" s="63">
        <f t="shared" si="21"/>
        <v>0</v>
      </c>
      <c r="BF47" s="63">
        <f t="shared" si="21"/>
        <v>7.6923076923076927E-2</v>
      </c>
      <c r="BG47" s="63">
        <f t="shared" si="21"/>
        <v>0.23076923076923078</v>
      </c>
      <c r="BH47" s="63">
        <f t="shared" si="21"/>
        <v>0</v>
      </c>
      <c r="BI47" s="63">
        <f t="shared" si="21"/>
        <v>0</v>
      </c>
      <c r="BJ47" s="63">
        <f t="shared" si="21"/>
        <v>7.6923076923076927E-2</v>
      </c>
      <c r="BK47" s="63">
        <f t="shared" si="21"/>
        <v>0.30769230769230771</v>
      </c>
      <c r="BL47" s="63">
        <f t="shared" si="21"/>
        <v>0</v>
      </c>
      <c r="BM47" s="64">
        <f t="shared" si="21"/>
        <v>0</v>
      </c>
    </row>
    <row r="48" spans="3:65">
      <c r="L48" t="s">
        <v>23</v>
      </c>
      <c r="M48" t="s">
        <v>79</v>
      </c>
      <c r="N48" s="55"/>
      <c r="O48" s="55">
        <v>1</v>
      </c>
      <c r="P48" s="55"/>
      <c r="Q48" s="55"/>
      <c r="R48" s="55"/>
      <c r="S48" s="55"/>
      <c r="T48" s="55"/>
      <c r="U48" s="55"/>
      <c r="W48" s="55"/>
      <c r="X48" s="55"/>
      <c r="Y48" s="55"/>
      <c r="Z48" s="56"/>
      <c r="AA48" s="56"/>
      <c r="AB48" s="56"/>
      <c r="AO48">
        <v>1</v>
      </c>
      <c r="AP48" s="58">
        <f t="shared" si="2"/>
        <v>0</v>
      </c>
      <c r="AQ48" s="60">
        <f t="shared" si="3"/>
        <v>0</v>
      </c>
      <c r="AR48" s="60">
        <f t="shared" si="4"/>
        <v>0</v>
      </c>
      <c r="AS48" s="60">
        <f t="shared" si="5"/>
        <v>0</v>
      </c>
      <c r="AT48" s="60">
        <f t="shared" si="6"/>
        <v>0</v>
      </c>
      <c r="AU48" s="60">
        <f t="shared" si="7"/>
        <v>0</v>
      </c>
      <c r="AV48" s="60">
        <f t="shared" si="8"/>
        <v>0</v>
      </c>
      <c r="AW48" s="60">
        <f t="shared" si="9"/>
        <v>0</v>
      </c>
      <c r="AX48" s="60">
        <f t="shared" si="10"/>
        <v>1</v>
      </c>
      <c r="AY48" s="60">
        <f t="shared" si="11"/>
        <v>0</v>
      </c>
      <c r="AZ48" s="60">
        <f t="shared" si="12"/>
        <v>0</v>
      </c>
      <c r="BA48" s="68">
        <f t="shared" si="13"/>
        <v>0</v>
      </c>
      <c r="BB48" s="62">
        <f t="shared" si="21"/>
        <v>0</v>
      </c>
      <c r="BC48" s="63">
        <f t="shared" si="21"/>
        <v>0</v>
      </c>
      <c r="BD48" s="63">
        <f t="shared" si="21"/>
        <v>0</v>
      </c>
      <c r="BE48" s="63">
        <f t="shared" si="21"/>
        <v>0</v>
      </c>
      <c r="BF48" s="63">
        <f t="shared" si="21"/>
        <v>0</v>
      </c>
      <c r="BG48" s="63">
        <f t="shared" si="21"/>
        <v>0</v>
      </c>
      <c r="BH48" s="63">
        <f t="shared" si="21"/>
        <v>0</v>
      </c>
      <c r="BI48" s="63">
        <f t="shared" si="21"/>
        <v>0</v>
      </c>
      <c r="BJ48" s="63">
        <f t="shared" si="21"/>
        <v>1</v>
      </c>
      <c r="BK48" s="63">
        <f t="shared" si="21"/>
        <v>0</v>
      </c>
      <c r="BL48" s="63">
        <f t="shared" si="21"/>
        <v>0</v>
      </c>
      <c r="BM48" s="64">
        <f t="shared" si="21"/>
        <v>0</v>
      </c>
    </row>
    <row r="49" spans="12:65" hidden="1">
      <c r="L49" t="s">
        <v>23</v>
      </c>
      <c r="M49" t="s">
        <v>77</v>
      </c>
      <c r="N49" s="55">
        <v>8</v>
      </c>
      <c r="O49" s="55">
        <v>1</v>
      </c>
      <c r="P49" s="55">
        <v>7</v>
      </c>
      <c r="Q49" s="55">
        <v>3</v>
      </c>
      <c r="R49" s="55">
        <v>11</v>
      </c>
      <c r="S49" s="55"/>
      <c r="T49" s="55">
        <v>9</v>
      </c>
      <c r="U49" s="55">
        <v>5</v>
      </c>
      <c r="V49">
        <v>7</v>
      </c>
      <c r="W49" s="55"/>
      <c r="X49" s="55">
        <v>9</v>
      </c>
      <c r="Y49" s="55">
        <v>2</v>
      </c>
      <c r="Z49" s="56">
        <v>13</v>
      </c>
      <c r="AA49" s="56"/>
      <c r="AB49" s="56">
        <v>5</v>
      </c>
      <c r="AC49">
        <v>1</v>
      </c>
      <c r="AD49">
        <v>7</v>
      </c>
      <c r="AF49">
        <v>6</v>
      </c>
      <c r="AG49">
        <v>2</v>
      </c>
      <c r="AI49">
        <v>1</v>
      </c>
      <c r="AK49">
        <v>1</v>
      </c>
      <c r="AM49">
        <v>1</v>
      </c>
      <c r="AO49">
        <v>99</v>
      </c>
      <c r="AP49" s="58">
        <f t="shared" si="2"/>
        <v>1</v>
      </c>
      <c r="AQ49" s="60">
        <f t="shared" si="3"/>
        <v>6</v>
      </c>
      <c r="AR49" s="60">
        <f t="shared" si="4"/>
        <v>21</v>
      </c>
      <c r="AS49" s="60">
        <f t="shared" si="5"/>
        <v>27</v>
      </c>
      <c r="AT49" s="60">
        <f t="shared" si="6"/>
        <v>0</v>
      </c>
      <c r="AU49" s="60">
        <f t="shared" si="7"/>
        <v>5</v>
      </c>
      <c r="AV49" s="60">
        <f t="shared" si="8"/>
        <v>9</v>
      </c>
      <c r="AW49" s="60">
        <f t="shared" si="9"/>
        <v>11</v>
      </c>
      <c r="AX49" s="60">
        <f t="shared" si="10"/>
        <v>1</v>
      </c>
      <c r="AY49" s="60">
        <f t="shared" si="11"/>
        <v>3</v>
      </c>
      <c r="AZ49" s="60">
        <f t="shared" si="12"/>
        <v>7</v>
      </c>
      <c r="BA49" s="68">
        <f t="shared" si="13"/>
        <v>8</v>
      </c>
      <c r="BB49" s="62">
        <f t="shared" si="21"/>
        <v>1.0101010101010102E-2</v>
      </c>
      <c r="BC49" s="63">
        <f t="shared" si="21"/>
        <v>6.0606060606060608E-2</v>
      </c>
      <c r="BD49" s="63">
        <f t="shared" si="21"/>
        <v>0.21212121212121213</v>
      </c>
      <c r="BE49" s="63">
        <f t="shared" si="21"/>
        <v>0.27272727272727271</v>
      </c>
      <c r="BF49" s="63">
        <f t="shared" si="21"/>
        <v>0</v>
      </c>
      <c r="BG49" s="63">
        <f t="shared" si="21"/>
        <v>5.0505050505050504E-2</v>
      </c>
      <c r="BH49" s="63">
        <f t="shared" si="21"/>
        <v>9.0909090909090912E-2</v>
      </c>
      <c r="BI49" s="63">
        <f t="shared" si="21"/>
        <v>0.1111111111111111</v>
      </c>
      <c r="BJ49" s="63">
        <f t="shared" si="21"/>
        <v>1.0101010101010102E-2</v>
      </c>
      <c r="BK49" s="63">
        <f t="shared" si="21"/>
        <v>3.0303030303030304E-2</v>
      </c>
      <c r="BL49" s="63">
        <f t="shared" si="21"/>
        <v>7.0707070707070704E-2</v>
      </c>
      <c r="BM49" s="64">
        <f t="shared" si="21"/>
        <v>8.0808080808080815E-2</v>
      </c>
    </row>
    <row r="50" spans="12:65" hidden="1">
      <c r="L50" t="s">
        <v>24</v>
      </c>
      <c r="M50" t="s">
        <v>7</v>
      </c>
      <c r="N50" s="55">
        <f>SUM(N51:N54)</f>
        <v>9</v>
      </c>
      <c r="O50" s="55">
        <f t="shared" ref="O50:AO50" si="23">SUM(O51:O54)</f>
        <v>22</v>
      </c>
      <c r="P50" s="55">
        <f t="shared" si="23"/>
        <v>6</v>
      </c>
      <c r="Q50" s="55">
        <f t="shared" si="23"/>
        <v>28</v>
      </c>
      <c r="R50" s="55">
        <f t="shared" si="23"/>
        <v>6</v>
      </c>
      <c r="S50" s="55">
        <f t="shared" si="23"/>
        <v>336</v>
      </c>
      <c r="T50" s="55">
        <f t="shared" si="23"/>
        <v>43</v>
      </c>
      <c r="U50" s="55">
        <f t="shared" si="23"/>
        <v>85</v>
      </c>
      <c r="V50" s="55">
        <f t="shared" si="23"/>
        <v>0</v>
      </c>
      <c r="W50" s="55">
        <f t="shared" si="23"/>
        <v>21</v>
      </c>
      <c r="X50" s="55">
        <f t="shared" si="23"/>
        <v>12</v>
      </c>
      <c r="Y50" s="55">
        <f t="shared" si="23"/>
        <v>23</v>
      </c>
      <c r="Z50" s="55">
        <f t="shared" si="23"/>
        <v>2</v>
      </c>
      <c r="AA50" s="55">
        <f t="shared" si="23"/>
        <v>2</v>
      </c>
      <c r="AB50" s="55">
        <f t="shared" si="23"/>
        <v>6</v>
      </c>
      <c r="AC50" s="55">
        <f t="shared" si="23"/>
        <v>12</v>
      </c>
      <c r="AD50" s="55">
        <f t="shared" si="23"/>
        <v>1</v>
      </c>
      <c r="AE50" s="55">
        <f t="shared" si="23"/>
        <v>3</v>
      </c>
      <c r="AF50" s="55">
        <f t="shared" si="23"/>
        <v>27</v>
      </c>
      <c r="AG50" s="55">
        <f t="shared" si="23"/>
        <v>15</v>
      </c>
      <c r="AH50" s="55">
        <f t="shared" si="23"/>
        <v>0</v>
      </c>
      <c r="AI50" s="55">
        <f t="shared" si="23"/>
        <v>1</v>
      </c>
      <c r="AJ50" s="55">
        <f t="shared" si="23"/>
        <v>2</v>
      </c>
      <c r="AK50" s="55">
        <f t="shared" si="23"/>
        <v>3</v>
      </c>
      <c r="AL50" s="55">
        <f t="shared" si="23"/>
        <v>0</v>
      </c>
      <c r="AM50" s="55">
        <f t="shared" si="23"/>
        <v>1</v>
      </c>
      <c r="AN50" s="55">
        <f t="shared" si="23"/>
        <v>1</v>
      </c>
      <c r="AO50" s="55">
        <f t="shared" si="23"/>
        <v>667</v>
      </c>
      <c r="AP50" s="58">
        <f t="shared" si="2"/>
        <v>27</v>
      </c>
      <c r="AQ50" s="60">
        <f t="shared" si="3"/>
        <v>54</v>
      </c>
      <c r="AR50" s="60">
        <f t="shared" si="4"/>
        <v>48</v>
      </c>
      <c r="AS50" s="60">
        <f t="shared" si="5"/>
        <v>3</v>
      </c>
      <c r="AT50" s="60">
        <f t="shared" si="6"/>
        <v>336</v>
      </c>
      <c r="AU50" s="60">
        <f t="shared" si="7"/>
        <v>85</v>
      </c>
      <c r="AV50" s="60">
        <f t="shared" si="8"/>
        <v>43</v>
      </c>
      <c r="AW50" s="60">
        <f t="shared" si="9"/>
        <v>6</v>
      </c>
      <c r="AX50" s="60">
        <f t="shared" si="10"/>
        <v>22</v>
      </c>
      <c r="AY50" s="60">
        <f t="shared" si="11"/>
        <v>28</v>
      </c>
      <c r="AZ50" s="60">
        <f t="shared" si="12"/>
        <v>6</v>
      </c>
      <c r="BA50" s="68">
        <f t="shared" si="13"/>
        <v>9</v>
      </c>
      <c r="BB50" s="62">
        <f t="shared" si="21"/>
        <v>4.0479760119940027E-2</v>
      </c>
      <c r="BC50" s="63">
        <f t="shared" si="21"/>
        <v>8.0959520239880053E-2</v>
      </c>
      <c r="BD50" s="63">
        <f t="shared" si="21"/>
        <v>7.1964017991004492E-2</v>
      </c>
      <c r="BE50" s="63">
        <f t="shared" si="21"/>
        <v>4.4977511244377807E-3</v>
      </c>
      <c r="BF50" s="63">
        <f t="shared" si="21"/>
        <v>0.50374812593703144</v>
      </c>
      <c r="BG50" s="63">
        <f t="shared" si="21"/>
        <v>0.12743628185907047</v>
      </c>
      <c r="BH50" s="63">
        <f t="shared" si="21"/>
        <v>6.4467766116941536E-2</v>
      </c>
      <c r="BI50" s="63">
        <f t="shared" si="21"/>
        <v>8.9955022488755615E-3</v>
      </c>
      <c r="BJ50" s="63">
        <f t="shared" si="21"/>
        <v>3.2983508245877063E-2</v>
      </c>
      <c r="BK50" s="63">
        <f t="shared" si="21"/>
        <v>4.1979010494752625E-2</v>
      </c>
      <c r="BL50" s="63">
        <f t="shared" si="21"/>
        <v>8.9955022488755615E-3</v>
      </c>
      <c r="BM50" s="64">
        <f t="shared" si="21"/>
        <v>1.3493253373313344E-2</v>
      </c>
    </row>
    <row r="51" spans="12:65" hidden="1">
      <c r="L51" t="s">
        <v>24</v>
      </c>
      <c r="M51" t="s">
        <v>76</v>
      </c>
      <c r="N51" s="55">
        <v>4</v>
      </c>
      <c r="O51" s="55">
        <v>1</v>
      </c>
      <c r="P51" s="55">
        <v>1</v>
      </c>
      <c r="Q51" s="55">
        <v>15</v>
      </c>
      <c r="R51" s="55">
        <v>5</v>
      </c>
      <c r="S51" s="55">
        <v>9</v>
      </c>
      <c r="T51" s="55">
        <v>36</v>
      </c>
      <c r="U51" s="55">
        <v>64</v>
      </c>
      <c r="W51" s="55">
        <v>1</v>
      </c>
      <c r="X51" s="55">
        <v>1</v>
      </c>
      <c r="Y51" s="55">
        <v>7</v>
      </c>
      <c r="Z51" s="56"/>
      <c r="AA51" s="56"/>
      <c r="AB51" s="56"/>
      <c r="AF51">
        <v>8</v>
      </c>
      <c r="AO51">
        <v>152</v>
      </c>
      <c r="AP51" s="58">
        <f t="shared" si="2"/>
        <v>1</v>
      </c>
      <c r="AQ51" s="60">
        <f t="shared" si="3"/>
        <v>7</v>
      </c>
      <c r="AR51" s="60">
        <f t="shared" si="4"/>
        <v>9</v>
      </c>
      <c r="AS51" s="60">
        <f t="shared" si="5"/>
        <v>0</v>
      </c>
      <c r="AT51" s="60">
        <f t="shared" si="6"/>
        <v>9</v>
      </c>
      <c r="AU51" s="60">
        <f t="shared" si="7"/>
        <v>64</v>
      </c>
      <c r="AV51" s="60">
        <f t="shared" si="8"/>
        <v>36</v>
      </c>
      <c r="AW51" s="60">
        <f t="shared" si="9"/>
        <v>5</v>
      </c>
      <c r="AX51" s="60">
        <f t="shared" si="10"/>
        <v>1</v>
      </c>
      <c r="AY51" s="60">
        <f t="shared" si="11"/>
        <v>15</v>
      </c>
      <c r="AZ51" s="60">
        <f t="shared" si="12"/>
        <v>1</v>
      </c>
      <c r="BA51" s="68">
        <f t="shared" si="13"/>
        <v>4</v>
      </c>
      <c r="BB51" s="62">
        <f t="shared" si="21"/>
        <v>6.5789473684210523E-3</v>
      </c>
      <c r="BC51" s="63">
        <f t="shared" si="21"/>
        <v>4.6052631578947366E-2</v>
      </c>
      <c r="BD51" s="63">
        <f t="shared" si="21"/>
        <v>5.921052631578947E-2</v>
      </c>
      <c r="BE51" s="63">
        <f t="shared" si="21"/>
        <v>0</v>
      </c>
      <c r="BF51" s="63">
        <f t="shared" si="21"/>
        <v>5.921052631578947E-2</v>
      </c>
      <c r="BG51" s="63">
        <f t="shared" si="21"/>
        <v>0.42105263157894735</v>
      </c>
      <c r="BH51" s="63">
        <f t="shared" si="21"/>
        <v>0.23684210526315788</v>
      </c>
      <c r="BI51" s="63">
        <f t="shared" si="21"/>
        <v>3.2894736842105261E-2</v>
      </c>
      <c r="BJ51" s="63">
        <f t="shared" si="21"/>
        <v>6.5789473684210523E-3</v>
      </c>
      <c r="BK51" s="63">
        <f t="shared" si="21"/>
        <v>9.8684210526315791E-2</v>
      </c>
      <c r="BL51" s="63">
        <f t="shared" si="21"/>
        <v>6.5789473684210523E-3</v>
      </c>
      <c r="BM51" s="64">
        <f t="shared" si="21"/>
        <v>2.6315789473684209E-2</v>
      </c>
    </row>
    <row r="52" spans="12:65" hidden="1">
      <c r="L52" t="s">
        <v>24</v>
      </c>
      <c r="M52" t="s">
        <v>78</v>
      </c>
      <c r="N52" s="55"/>
      <c r="O52" s="55">
        <v>20</v>
      </c>
      <c r="P52" s="55"/>
      <c r="Q52" s="55">
        <v>3</v>
      </c>
      <c r="R52" s="55"/>
      <c r="S52" s="55">
        <v>327</v>
      </c>
      <c r="T52" s="55"/>
      <c r="U52" s="55">
        <v>6</v>
      </c>
      <c r="W52" s="55">
        <v>13</v>
      </c>
      <c r="X52" s="55"/>
      <c r="Y52" s="55"/>
      <c r="Z52" s="56"/>
      <c r="AA52" s="56"/>
      <c r="AB52" s="56"/>
      <c r="AO52">
        <v>369</v>
      </c>
      <c r="AP52" s="58">
        <f t="shared" si="2"/>
        <v>13</v>
      </c>
      <c r="AQ52" s="60">
        <f t="shared" si="3"/>
        <v>0</v>
      </c>
      <c r="AR52" s="60">
        <f t="shared" si="4"/>
        <v>0</v>
      </c>
      <c r="AS52" s="60">
        <f t="shared" si="5"/>
        <v>0</v>
      </c>
      <c r="AT52" s="60">
        <f t="shared" si="6"/>
        <v>327</v>
      </c>
      <c r="AU52" s="60">
        <f t="shared" si="7"/>
        <v>6</v>
      </c>
      <c r="AV52" s="60">
        <f t="shared" si="8"/>
        <v>0</v>
      </c>
      <c r="AW52" s="60">
        <f t="shared" si="9"/>
        <v>0</v>
      </c>
      <c r="AX52" s="60">
        <f t="shared" si="10"/>
        <v>20</v>
      </c>
      <c r="AY52" s="60">
        <f t="shared" si="11"/>
        <v>3</v>
      </c>
      <c r="AZ52" s="60">
        <f t="shared" si="12"/>
        <v>0</v>
      </c>
      <c r="BA52" s="68">
        <f t="shared" si="13"/>
        <v>0</v>
      </c>
      <c r="BB52" s="62">
        <f t="shared" si="21"/>
        <v>3.5230352303523033E-2</v>
      </c>
      <c r="BC52" s="63">
        <f t="shared" si="21"/>
        <v>0</v>
      </c>
      <c r="BD52" s="63">
        <f t="shared" si="21"/>
        <v>0</v>
      </c>
      <c r="BE52" s="63">
        <f t="shared" si="21"/>
        <v>0</v>
      </c>
      <c r="BF52" s="63">
        <f t="shared" si="21"/>
        <v>0.88617886178861793</v>
      </c>
      <c r="BG52" s="63">
        <f t="shared" si="21"/>
        <v>1.6260162601626018E-2</v>
      </c>
      <c r="BH52" s="63">
        <f t="shared" si="21"/>
        <v>0</v>
      </c>
      <c r="BI52" s="63">
        <f t="shared" si="21"/>
        <v>0</v>
      </c>
      <c r="BJ52" s="63">
        <f t="shared" si="21"/>
        <v>5.4200542005420058E-2</v>
      </c>
      <c r="BK52" s="63">
        <f t="shared" si="21"/>
        <v>8.130081300813009E-3</v>
      </c>
      <c r="BL52" s="63">
        <f t="shared" si="21"/>
        <v>0</v>
      </c>
      <c r="BM52" s="64">
        <f t="shared" si="21"/>
        <v>0</v>
      </c>
    </row>
    <row r="53" spans="12:65">
      <c r="L53" t="s">
        <v>24</v>
      </c>
      <c r="M53" t="s">
        <v>79</v>
      </c>
      <c r="N53" s="55"/>
      <c r="O53" s="55"/>
      <c r="P53" s="55"/>
      <c r="Q53" s="55">
        <v>1</v>
      </c>
      <c r="R53" s="55"/>
      <c r="S53" s="55"/>
      <c r="T53" s="55"/>
      <c r="U53" s="55"/>
      <c r="W53" s="55"/>
      <c r="X53" s="55"/>
      <c r="Y53" s="55"/>
      <c r="Z53" s="56"/>
      <c r="AA53" s="56"/>
      <c r="AB53" s="56"/>
      <c r="AO53">
        <v>1</v>
      </c>
      <c r="AP53" s="58">
        <f t="shared" si="2"/>
        <v>0</v>
      </c>
      <c r="AQ53" s="60">
        <f t="shared" si="3"/>
        <v>0</v>
      </c>
      <c r="AR53" s="60">
        <f t="shared" si="4"/>
        <v>0</v>
      </c>
      <c r="AS53" s="60">
        <f t="shared" si="5"/>
        <v>0</v>
      </c>
      <c r="AT53" s="60">
        <f t="shared" si="6"/>
        <v>0</v>
      </c>
      <c r="AU53" s="60">
        <f t="shared" si="7"/>
        <v>0</v>
      </c>
      <c r="AV53" s="60">
        <f t="shared" si="8"/>
        <v>0</v>
      </c>
      <c r="AW53" s="60">
        <f t="shared" si="9"/>
        <v>0</v>
      </c>
      <c r="AX53" s="60">
        <f t="shared" si="10"/>
        <v>0</v>
      </c>
      <c r="AY53" s="60">
        <f t="shared" si="11"/>
        <v>1</v>
      </c>
      <c r="AZ53" s="60">
        <f t="shared" si="12"/>
        <v>0</v>
      </c>
      <c r="BA53" s="68">
        <f t="shared" si="13"/>
        <v>0</v>
      </c>
      <c r="BB53" s="62">
        <f t="shared" si="21"/>
        <v>0</v>
      </c>
      <c r="BC53" s="63">
        <f t="shared" si="21"/>
        <v>0</v>
      </c>
      <c r="BD53" s="63">
        <f t="shared" si="21"/>
        <v>0</v>
      </c>
      <c r="BE53" s="63">
        <f t="shared" si="21"/>
        <v>0</v>
      </c>
      <c r="BF53" s="63">
        <f t="shared" si="21"/>
        <v>0</v>
      </c>
      <c r="BG53" s="63">
        <f t="shared" si="21"/>
        <v>0</v>
      </c>
      <c r="BH53" s="63">
        <f t="shared" si="21"/>
        <v>0</v>
      </c>
      <c r="BI53" s="63">
        <f t="shared" si="21"/>
        <v>0</v>
      </c>
      <c r="BJ53" s="63">
        <f t="shared" si="21"/>
        <v>0</v>
      </c>
      <c r="BK53" s="63">
        <f t="shared" si="21"/>
        <v>1</v>
      </c>
      <c r="BL53" s="63">
        <f t="shared" si="21"/>
        <v>0</v>
      </c>
      <c r="BM53" s="64">
        <f t="shared" si="21"/>
        <v>0</v>
      </c>
    </row>
    <row r="54" spans="12:65" hidden="1">
      <c r="L54" t="s">
        <v>24</v>
      </c>
      <c r="M54" t="s">
        <v>77</v>
      </c>
      <c r="N54" s="55">
        <v>5</v>
      </c>
      <c r="O54" s="55">
        <v>1</v>
      </c>
      <c r="P54" s="55">
        <v>5</v>
      </c>
      <c r="Q54" s="55">
        <v>9</v>
      </c>
      <c r="R54" s="55">
        <v>1</v>
      </c>
      <c r="S54" s="55"/>
      <c r="T54" s="55">
        <v>7</v>
      </c>
      <c r="U54" s="55">
        <v>15</v>
      </c>
      <c r="W54" s="55">
        <v>7</v>
      </c>
      <c r="X54" s="55">
        <v>11</v>
      </c>
      <c r="Y54" s="55">
        <v>16</v>
      </c>
      <c r="Z54" s="56">
        <v>2</v>
      </c>
      <c r="AA54" s="56">
        <v>2</v>
      </c>
      <c r="AB54" s="56">
        <v>6</v>
      </c>
      <c r="AC54">
        <v>12</v>
      </c>
      <c r="AD54">
        <v>1</v>
      </c>
      <c r="AE54">
        <v>3</v>
      </c>
      <c r="AF54">
        <v>19</v>
      </c>
      <c r="AG54">
        <v>15</v>
      </c>
      <c r="AI54">
        <v>1</v>
      </c>
      <c r="AJ54">
        <v>2</v>
      </c>
      <c r="AK54">
        <v>3</v>
      </c>
      <c r="AM54">
        <v>1</v>
      </c>
      <c r="AN54">
        <v>1</v>
      </c>
      <c r="AO54">
        <v>145</v>
      </c>
      <c r="AP54" s="58">
        <f t="shared" si="2"/>
        <v>13</v>
      </c>
      <c r="AQ54" s="60">
        <f t="shared" si="3"/>
        <v>47</v>
      </c>
      <c r="AR54" s="60">
        <f t="shared" si="4"/>
        <v>39</v>
      </c>
      <c r="AS54" s="60">
        <f t="shared" si="5"/>
        <v>3</v>
      </c>
      <c r="AT54" s="60">
        <f t="shared" si="6"/>
        <v>0</v>
      </c>
      <c r="AU54" s="60">
        <f t="shared" si="7"/>
        <v>15</v>
      </c>
      <c r="AV54" s="60">
        <f t="shared" si="8"/>
        <v>7</v>
      </c>
      <c r="AW54" s="60">
        <f t="shared" si="9"/>
        <v>1</v>
      </c>
      <c r="AX54" s="60">
        <f t="shared" si="10"/>
        <v>1</v>
      </c>
      <c r="AY54" s="60">
        <f t="shared" si="11"/>
        <v>9</v>
      </c>
      <c r="AZ54" s="60">
        <f t="shared" si="12"/>
        <v>5</v>
      </c>
      <c r="BA54" s="68">
        <f t="shared" si="13"/>
        <v>5</v>
      </c>
      <c r="BB54" s="62">
        <f t="shared" si="21"/>
        <v>8.9655172413793102E-2</v>
      </c>
      <c r="BC54" s="63">
        <f t="shared" si="21"/>
        <v>0.32413793103448274</v>
      </c>
      <c r="BD54" s="63">
        <f t="shared" si="21"/>
        <v>0.26896551724137929</v>
      </c>
      <c r="BE54" s="63">
        <f t="shared" si="21"/>
        <v>2.0689655172413793E-2</v>
      </c>
      <c r="BF54" s="63">
        <f t="shared" si="21"/>
        <v>0</v>
      </c>
      <c r="BG54" s="63">
        <f t="shared" si="21"/>
        <v>0.10344827586206896</v>
      </c>
      <c r="BH54" s="63">
        <f t="shared" si="21"/>
        <v>4.8275862068965517E-2</v>
      </c>
      <c r="BI54" s="63">
        <f t="shared" si="21"/>
        <v>6.8965517241379309E-3</v>
      </c>
      <c r="BJ54" s="63">
        <f t="shared" si="21"/>
        <v>6.8965517241379309E-3</v>
      </c>
      <c r="BK54" s="63">
        <f t="shared" si="21"/>
        <v>6.2068965517241378E-2</v>
      </c>
      <c r="BL54" s="63">
        <f t="shared" si="21"/>
        <v>3.4482758620689655E-2</v>
      </c>
      <c r="BM54" s="64">
        <f t="shared" si="21"/>
        <v>3.4482758620689655E-2</v>
      </c>
    </row>
    <row r="55" spans="12:65" hidden="1">
      <c r="L55" t="s">
        <v>25</v>
      </c>
      <c r="M55" t="s">
        <v>7</v>
      </c>
      <c r="N55" s="55">
        <f>SUM(N56:N60)</f>
        <v>19</v>
      </c>
      <c r="O55" s="55">
        <f t="shared" ref="O55:AO55" si="24">SUM(O56:O60)</f>
        <v>173</v>
      </c>
      <c r="P55" s="55">
        <f t="shared" si="24"/>
        <v>87</v>
      </c>
      <c r="Q55" s="55">
        <f t="shared" si="24"/>
        <v>113</v>
      </c>
      <c r="R55" s="55">
        <f t="shared" si="24"/>
        <v>31</v>
      </c>
      <c r="S55" s="55">
        <f t="shared" si="24"/>
        <v>160</v>
      </c>
      <c r="T55" s="55">
        <f t="shared" si="24"/>
        <v>62</v>
      </c>
      <c r="U55" s="55">
        <f t="shared" si="24"/>
        <v>189</v>
      </c>
      <c r="V55" s="55">
        <f t="shared" si="24"/>
        <v>41</v>
      </c>
      <c r="W55" s="55">
        <f t="shared" si="24"/>
        <v>50</v>
      </c>
      <c r="X55" s="55">
        <f t="shared" si="24"/>
        <v>39</v>
      </c>
      <c r="Y55" s="55">
        <f t="shared" si="24"/>
        <v>70</v>
      </c>
      <c r="Z55" s="55">
        <f t="shared" si="24"/>
        <v>24</v>
      </c>
      <c r="AA55" s="55">
        <f t="shared" si="24"/>
        <v>6</v>
      </c>
      <c r="AB55" s="55">
        <f t="shared" si="24"/>
        <v>28</v>
      </c>
      <c r="AC55" s="55">
        <f t="shared" si="24"/>
        <v>16</v>
      </c>
      <c r="AD55" s="55">
        <f t="shared" si="24"/>
        <v>25</v>
      </c>
      <c r="AE55" s="55">
        <f t="shared" si="24"/>
        <v>0</v>
      </c>
      <c r="AF55" s="55">
        <f t="shared" si="24"/>
        <v>13</v>
      </c>
      <c r="AG55" s="55">
        <f t="shared" si="24"/>
        <v>3</v>
      </c>
      <c r="AH55" s="55">
        <f t="shared" si="24"/>
        <v>5</v>
      </c>
      <c r="AI55" s="55">
        <f t="shared" si="24"/>
        <v>0</v>
      </c>
      <c r="AJ55" s="55">
        <f t="shared" si="24"/>
        <v>6</v>
      </c>
      <c r="AK55" s="55">
        <f t="shared" si="24"/>
        <v>3</v>
      </c>
      <c r="AL55" s="55">
        <f t="shared" si="24"/>
        <v>0</v>
      </c>
      <c r="AM55" s="55">
        <f t="shared" si="24"/>
        <v>0</v>
      </c>
      <c r="AN55" s="55">
        <f t="shared" si="24"/>
        <v>0</v>
      </c>
      <c r="AO55" s="55">
        <f t="shared" si="24"/>
        <v>1163</v>
      </c>
      <c r="AP55" s="58">
        <f t="shared" si="2"/>
        <v>56</v>
      </c>
      <c r="AQ55" s="60">
        <f t="shared" si="3"/>
        <v>92</v>
      </c>
      <c r="AR55" s="60">
        <f t="shared" si="4"/>
        <v>86</v>
      </c>
      <c r="AS55" s="60">
        <f t="shared" si="5"/>
        <v>95</v>
      </c>
      <c r="AT55" s="60">
        <f t="shared" si="6"/>
        <v>160</v>
      </c>
      <c r="AU55" s="60">
        <f t="shared" si="7"/>
        <v>189</v>
      </c>
      <c r="AV55" s="60">
        <f t="shared" si="8"/>
        <v>62</v>
      </c>
      <c r="AW55" s="60">
        <f t="shared" si="9"/>
        <v>31</v>
      </c>
      <c r="AX55" s="60">
        <f t="shared" si="10"/>
        <v>173</v>
      </c>
      <c r="AY55" s="60">
        <f t="shared" si="11"/>
        <v>113</v>
      </c>
      <c r="AZ55" s="60">
        <f t="shared" si="12"/>
        <v>87</v>
      </c>
      <c r="BA55" s="68">
        <f t="shared" si="13"/>
        <v>19</v>
      </c>
      <c r="BB55" s="62">
        <f t="shared" si="21"/>
        <v>4.815133276010318E-2</v>
      </c>
      <c r="BC55" s="63">
        <f t="shared" si="21"/>
        <v>7.9105760963026656E-2</v>
      </c>
      <c r="BD55" s="63">
        <f t="shared" si="21"/>
        <v>7.3946689595872736E-2</v>
      </c>
      <c r="BE55" s="63">
        <f t="shared" si="21"/>
        <v>8.1685296646603608E-2</v>
      </c>
      <c r="BF55" s="63">
        <f t="shared" si="21"/>
        <v>0.13757523645743766</v>
      </c>
      <c r="BG55" s="63">
        <f t="shared" si="21"/>
        <v>0.16251074806534824</v>
      </c>
      <c r="BH55" s="63">
        <f t="shared" si="21"/>
        <v>5.3310404127257092E-2</v>
      </c>
      <c r="BI55" s="63">
        <f t="shared" si="21"/>
        <v>2.6655202063628546E-2</v>
      </c>
      <c r="BJ55" s="63">
        <f t="shared" si="21"/>
        <v>0.14875322441960448</v>
      </c>
      <c r="BK55" s="63">
        <f t="shared" si="21"/>
        <v>9.7162510748065353E-2</v>
      </c>
      <c r="BL55" s="63">
        <f t="shared" si="21"/>
        <v>7.480653482373173E-2</v>
      </c>
      <c r="BM55" s="64">
        <f t="shared" si="21"/>
        <v>1.6337059329320721E-2</v>
      </c>
    </row>
    <row r="56" spans="12:65" hidden="1">
      <c r="L56" t="s">
        <v>25</v>
      </c>
      <c r="M56" t="s">
        <v>75</v>
      </c>
      <c r="N56" s="55">
        <v>3</v>
      </c>
      <c r="O56" s="55"/>
      <c r="P56" s="55">
        <v>15</v>
      </c>
      <c r="Q56" s="55">
        <v>6</v>
      </c>
      <c r="R56" s="55"/>
      <c r="S56" s="55">
        <v>1</v>
      </c>
      <c r="T56" s="55">
        <v>12</v>
      </c>
      <c r="U56" s="55">
        <v>3</v>
      </c>
      <c r="W56" s="55"/>
      <c r="X56" s="55"/>
      <c r="Y56" s="55">
        <v>3</v>
      </c>
      <c r="Z56" s="56"/>
      <c r="AA56" s="56"/>
      <c r="AB56" s="56"/>
      <c r="AO56">
        <v>43</v>
      </c>
      <c r="AP56" s="58">
        <f t="shared" si="2"/>
        <v>0</v>
      </c>
      <c r="AQ56" s="60">
        <f t="shared" si="3"/>
        <v>3</v>
      </c>
      <c r="AR56" s="60">
        <f t="shared" si="4"/>
        <v>0</v>
      </c>
      <c r="AS56" s="60">
        <f t="shared" si="5"/>
        <v>0</v>
      </c>
      <c r="AT56" s="60">
        <f t="shared" si="6"/>
        <v>1</v>
      </c>
      <c r="AU56" s="60">
        <f t="shared" si="7"/>
        <v>3</v>
      </c>
      <c r="AV56" s="60">
        <f t="shared" si="8"/>
        <v>12</v>
      </c>
      <c r="AW56" s="60">
        <f t="shared" si="9"/>
        <v>0</v>
      </c>
      <c r="AX56" s="60">
        <f t="shared" si="10"/>
        <v>0</v>
      </c>
      <c r="AY56" s="60">
        <f t="shared" si="11"/>
        <v>6</v>
      </c>
      <c r="AZ56" s="60">
        <f t="shared" si="12"/>
        <v>15</v>
      </c>
      <c r="BA56" s="68">
        <f t="shared" si="13"/>
        <v>3</v>
      </c>
      <c r="BB56" s="62">
        <f t="shared" si="21"/>
        <v>0</v>
      </c>
      <c r="BC56" s="63">
        <f t="shared" si="21"/>
        <v>6.9767441860465115E-2</v>
      </c>
      <c r="BD56" s="63">
        <f t="shared" si="21"/>
        <v>0</v>
      </c>
      <c r="BE56" s="63">
        <f t="shared" si="21"/>
        <v>0</v>
      </c>
      <c r="BF56" s="63">
        <f t="shared" si="21"/>
        <v>2.3255813953488372E-2</v>
      </c>
      <c r="BG56" s="63">
        <f t="shared" si="21"/>
        <v>6.9767441860465115E-2</v>
      </c>
      <c r="BH56" s="63">
        <f t="shared" si="21"/>
        <v>0.27906976744186046</v>
      </c>
      <c r="BI56" s="63">
        <f t="shared" si="21"/>
        <v>0</v>
      </c>
      <c r="BJ56" s="63">
        <f t="shared" si="21"/>
        <v>0</v>
      </c>
      <c r="BK56" s="63">
        <f t="shared" si="21"/>
        <v>0.13953488372093023</v>
      </c>
      <c r="BL56" s="63">
        <f t="shared" si="21"/>
        <v>0.34883720930232559</v>
      </c>
      <c r="BM56" s="64">
        <f t="shared" si="21"/>
        <v>6.9767441860465115E-2</v>
      </c>
    </row>
    <row r="57" spans="12:65" hidden="1">
      <c r="L57" t="s">
        <v>25</v>
      </c>
      <c r="M57" t="s">
        <v>76</v>
      </c>
      <c r="N57" s="55">
        <v>2</v>
      </c>
      <c r="O57" s="55">
        <v>9</v>
      </c>
      <c r="P57" s="55">
        <v>7</v>
      </c>
      <c r="Q57" s="55">
        <v>22</v>
      </c>
      <c r="R57" s="55">
        <v>4</v>
      </c>
      <c r="S57" s="55">
        <v>42</v>
      </c>
      <c r="T57" s="55">
        <v>22</v>
      </c>
      <c r="U57" s="55">
        <v>126</v>
      </c>
      <c r="V57">
        <v>3</v>
      </c>
      <c r="W57" s="55">
        <v>28</v>
      </c>
      <c r="X57" s="55">
        <v>15</v>
      </c>
      <c r="Y57" s="55">
        <v>37</v>
      </c>
      <c r="Z57" s="56">
        <v>7</v>
      </c>
      <c r="AA57" s="56"/>
      <c r="AB57" s="56"/>
      <c r="AC57">
        <v>1</v>
      </c>
      <c r="AD57">
        <v>1</v>
      </c>
      <c r="AO57">
        <v>326</v>
      </c>
      <c r="AP57" s="58">
        <f t="shared" si="2"/>
        <v>28</v>
      </c>
      <c r="AQ57" s="60">
        <f t="shared" si="3"/>
        <v>38</v>
      </c>
      <c r="AR57" s="60">
        <f t="shared" si="4"/>
        <v>15</v>
      </c>
      <c r="AS57" s="60">
        <f t="shared" si="5"/>
        <v>11</v>
      </c>
      <c r="AT57" s="60">
        <f t="shared" si="6"/>
        <v>42</v>
      </c>
      <c r="AU57" s="60">
        <f t="shared" si="7"/>
        <v>126</v>
      </c>
      <c r="AV57" s="60">
        <f t="shared" si="8"/>
        <v>22</v>
      </c>
      <c r="AW57" s="60">
        <f t="shared" si="9"/>
        <v>4</v>
      </c>
      <c r="AX57" s="60">
        <f t="shared" si="10"/>
        <v>9</v>
      </c>
      <c r="AY57" s="60">
        <f t="shared" si="11"/>
        <v>22</v>
      </c>
      <c r="AZ57" s="60">
        <f t="shared" si="12"/>
        <v>7</v>
      </c>
      <c r="BA57" s="68">
        <f t="shared" si="13"/>
        <v>2</v>
      </c>
      <c r="BB57" s="62">
        <f t="shared" si="21"/>
        <v>8.5889570552147243E-2</v>
      </c>
      <c r="BC57" s="63">
        <f t="shared" si="21"/>
        <v>0.1165644171779141</v>
      </c>
      <c r="BD57" s="63">
        <f t="shared" si="21"/>
        <v>4.6012269938650305E-2</v>
      </c>
      <c r="BE57" s="63">
        <f t="shared" si="21"/>
        <v>3.3742331288343558E-2</v>
      </c>
      <c r="BF57" s="63">
        <f t="shared" si="21"/>
        <v>0.12883435582822086</v>
      </c>
      <c r="BG57" s="63">
        <f t="shared" si="21"/>
        <v>0.38650306748466257</v>
      </c>
      <c r="BH57" s="63">
        <f t="shared" si="21"/>
        <v>6.7484662576687116E-2</v>
      </c>
      <c r="BI57" s="63">
        <f t="shared" si="21"/>
        <v>1.2269938650306749E-2</v>
      </c>
      <c r="BJ57" s="63">
        <f t="shared" si="21"/>
        <v>2.7607361963190184E-2</v>
      </c>
      <c r="BK57" s="63">
        <f t="shared" si="21"/>
        <v>6.7484662576687116E-2</v>
      </c>
      <c r="BL57" s="63">
        <f t="shared" si="21"/>
        <v>2.1472392638036811E-2</v>
      </c>
      <c r="BM57" s="64">
        <f t="shared" si="21"/>
        <v>6.1349693251533744E-3</v>
      </c>
    </row>
    <row r="58" spans="12:65" hidden="1">
      <c r="L58" t="s">
        <v>25</v>
      </c>
      <c r="M58" t="s">
        <v>78</v>
      </c>
      <c r="N58" s="55"/>
      <c r="O58" s="55">
        <v>127</v>
      </c>
      <c r="P58" s="55">
        <v>1</v>
      </c>
      <c r="Q58" s="55">
        <v>16</v>
      </c>
      <c r="R58" s="55"/>
      <c r="S58" s="55">
        <v>110</v>
      </c>
      <c r="T58" s="55"/>
      <c r="U58" s="55">
        <v>32</v>
      </c>
      <c r="W58" s="55">
        <v>17</v>
      </c>
      <c r="X58" s="55"/>
      <c r="Y58" s="55">
        <v>6</v>
      </c>
      <c r="Z58" s="56"/>
      <c r="AA58" s="56">
        <v>4</v>
      </c>
      <c r="AB58" s="56"/>
      <c r="AO58">
        <v>313</v>
      </c>
      <c r="AP58" s="58">
        <f t="shared" si="2"/>
        <v>21</v>
      </c>
      <c r="AQ58" s="60">
        <f t="shared" si="3"/>
        <v>6</v>
      </c>
      <c r="AR58" s="60">
        <f t="shared" si="4"/>
        <v>0</v>
      </c>
      <c r="AS58" s="60">
        <f t="shared" si="5"/>
        <v>0</v>
      </c>
      <c r="AT58" s="60">
        <f t="shared" si="6"/>
        <v>110</v>
      </c>
      <c r="AU58" s="60">
        <f t="shared" si="7"/>
        <v>32</v>
      </c>
      <c r="AV58" s="60">
        <f t="shared" si="8"/>
        <v>0</v>
      </c>
      <c r="AW58" s="60">
        <f t="shared" si="9"/>
        <v>0</v>
      </c>
      <c r="AX58" s="60">
        <f t="shared" si="10"/>
        <v>127</v>
      </c>
      <c r="AY58" s="60">
        <f t="shared" si="11"/>
        <v>16</v>
      </c>
      <c r="AZ58" s="60">
        <f t="shared" si="12"/>
        <v>1</v>
      </c>
      <c r="BA58" s="68">
        <f t="shared" si="13"/>
        <v>0</v>
      </c>
      <c r="BB58" s="62">
        <f t="shared" si="21"/>
        <v>6.7092651757188496E-2</v>
      </c>
      <c r="BC58" s="63">
        <f t="shared" si="21"/>
        <v>1.9169329073482427E-2</v>
      </c>
      <c r="BD58" s="63">
        <f t="shared" si="21"/>
        <v>0</v>
      </c>
      <c r="BE58" s="63">
        <f t="shared" si="21"/>
        <v>0</v>
      </c>
      <c r="BF58" s="63">
        <f t="shared" si="21"/>
        <v>0.3514376996805112</v>
      </c>
      <c r="BG58" s="63">
        <f t="shared" si="21"/>
        <v>0.10223642172523961</v>
      </c>
      <c r="BH58" s="63">
        <f t="shared" si="21"/>
        <v>0</v>
      </c>
      <c r="BI58" s="63">
        <f t="shared" si="21"/>
        <v>0</v>
      </c>
      <c r="BJ58" s="63">
        <f t="shared" si="21"/>
        <v>0.40575079872204473</v>
      </c>
      <c r="BK58" s="63">
        <f t="shared" si="21"/>
        <v>5.1118210862619806E-2</v>
      </c>
      <c r="BL58" s="63">
        <f t="shared" si="21"/>
        <v>3.1948881789137379E-3</v>
      </c>
      <c r="BM58" s="64">
        <f t="shared" si="21"/>
        <v>0</v>
      </c>
    </row>
    <row r="59" spans="12:65">
      <c r="L59" t="s">
        <v>25</v>
      </c>
      <c r="M59" t="s">
        <v>79</v>
      </c>
      <c r="N59" s="55"/>
      <c r="O59" s="55">
        <v>27</v>
      </c>
      <c r="P59" s="55"/>
      <c r="Q59" s="55">
        <v>17</v>
      </c>
      <c r="R59" s="55"/>
      <c r="S59" s="55">
        <v>6</v>
      </c>
      <c r="T59" s="55"/>
      <c r="U59" s="55">
        <v>1</v>
      </c>
      <c r="W59" s="55"/>
      <c r="X59" s="55"/>
      <c r="Y59" s="55"/>
      <c r="Z59" s="56"/>
      <c r="AA59" s="56"/>
      <c r="AB59" s="56"/>
      <c r="AO59">
        <v>51</v>
      </c>
      <c r="AP59" s="58">
        <f t="shared" si="2"/>
        <v>0</v>
      </c>
      <c r="AQ59" s="60">
        <f t="shared" si="3"/>
        <v>0</v>
      </c>
      <c r="AR59" s="60">
        <f t="shared" si="4"/>
        <v>0</v>
      </c>
      <c r="AS59" s="60">
        <f t="shared" si="5"/>
        <v>0</v>
      </c>
      <c r="AT59" s="60">
        <f t="shared" si="6"/>
        <v>6</v>
      </c>
      <c r="AU59" s="60">
        <f t="shared" si="7"/>
        <v>1</v>
      </c>
      <c r="AV59" s="60">
        <f t="shared" si="8"/>
        <v>0</v>
      </c>
      <c r="AW59" s="60">
        <f t="shared" si="9"/>
        <v>0</v>
      </c>
      <c r="AX59" s="60">
        <f t="shared" si="10"/>
        <v>27</v>
      </c>
      <c r="AY59" s="60">
        <f t="shared" si="11"/>
        <v>17</v>
      </c>
      <c r="AZ59" s="60">
        <f t="shared" si="12"/>
        <v>0</v>
      </c>
      <c r="BA59" s="68">
        <f t="shared" si="13"/>
        <v>0</v>
      </c>
      <c r="BB59" s="62">
        <f t="shared" si="21"/>
        <v>0</v>
      </c>
      <c r="BC59" s="63">
        <f t="shared" si="21"/>
        <v>0</v>
      </c>
      <c r="BD59" s="63">
        <f t="shared" si="21"/>
        <v>0</v>
      </c>
      <c r="BE59" s="63">
        <f t="shared" si="21"/>
        <v>0</v>
      </c>
      <c r="BF59" s="63">
        <f t="shared" si="21"/>
        <v>0.11764705882352941</v>
      </c>
      <c r="BG59" s="63">
        <f t="shared" si="21"/>
        <v>1.9607843137254902E-2</v>
      </c>
      <c r="BH59" s="63">
        <f t="shared" si="21"/>
        <v>0</v>
      </c>
      <c r="BI59" s="63">
        <f t="shared" si="21"/>
        <v>0</v>
      </c>
      <c r="BJ59" s="63">
        <f t="shared" si="21"/>
        <v>0.52941176470588236</v>
      </c>
      <c r="BK59" s="63">
        <f t="shared" si="21"/>
        <v>0.33333333333333331</v>
      </c>
      <c r="BL59" s="63">
        <f t="shared" si="21"/>
        <v>0</v>
      </c>
      <c r="BM59" s="64">
        <f t="shared" si="21"/>
        <v>0</v>
      </c>
    </row>
    <row r="60" spans="12:65" hidden="1">
      <c r="L60" t="s">
        <v>25</v>
      </c>
      <c r="M60" t="s">
        <v>77</v>
      </c>
      <c r="N60" s="55">
        <v>14</v>
      </c>
      <c r="O60" s="55">
        <v>10</v>
      </c>
      <c r="P60" s="55">
        <v>64</v>
      </c>
      <c r="Q60" s="55">
        <v>52</v>
      </c>
      <c r="R60" s="55">
        <v>27</v>
      </c>
      <c r="S60" s="55">
        <v>1</v>
      </c>
      <c r="T60" s="55">
        <v>28</v>
      </c>
      <c r="U60" s="55">
        <v>27</v>
      </c>
      <c r="V60">
        <v>38</v>
      </c>
      <c r="W60" s="55">
        <v>5</v>
      </c>
      <c r="X60" s="55">
        <v>24</v>
      </c>
      <c r="Y60" s="55">
        <v>24</v>
      </c>
      <c r="Z60" s="56">
        <v>17</v>
      </c>
      <c r="AA60" s="56">
        <v>2</v>
      </c>
      <c r="AB60" s="56">
        <v>28</v>
      </c>
      <c r="AC60">
        <v>15</v>
      </c>
      <c r="AD60">
        <v>24</v>
      </c>
      <c r="AF60">
        <v>13</v>
      </c>
      <c r="AG60">
        <v>3</v>
      </c>
      <c r="AH60">
        <v>5</v>
      </c>
      <c r="AJ60">
        <v>6</v>
      </c>
      <c r="AK60">
        <v>3</v>
      </c>
      <c r="AO60">
        <v>430</v>
      </c>
      <c r="AP60" s="58">
        <f t="shared" si="2"/>
        <v>7</v>
      </c>
      <c r="AQ60" s="60">
        <f t="shared" si="3"/>
        <v>45</v>
      </c>
      <c r="AR60" s="60">
        <f t="shared" si="4"/>
        <v>71</v>
      </c>
      <c r="AS60" s="60">
        <f t="shared" si="5"/>
        <v>84</v>
      </c>
      <c r="AT60" s="60">
        <f t="shared" si="6"/>
        <v>1</v>
      </c>
      <c r="AU60" s="60">
        <f t="shared" si="7"/>
        <v>27</v>
      </c>
      <c r="AV60" s="60">
        <f t="shared" si="8"/>
        <v>28</v>
      </c>
      <c r="AW60" s="60">
        <f t="shared" si="9"/>
        <v>27</v>
      </c>
      <c r="AX60" s="60">
        <f t="shared" si="10"/>
        <v>10</v>
      </c>
      <c r="AY60" s="60">
        <f t="shared" si="11"/>
        <v>52</v>
      </c>
      <c r="AZ60" s="60">
        <f t="shared" si="12"/>
        <v>64</v>
      </c>
      <c r="BA60" s="68">
        <f t="shared" si="13"/>
        <v>14</v>
      </c>
      <c r="BB60" s="62">
        <f t="shared" si="21"/>
        <v>1.627906976744186E-2</v>
      </c>
      <c r="BC60" s="63">
        <f t="shared" si="21"/>
        <v>0.10465116279069768</v>
      </c>
      <c r="BD60" s="63">
        <f t="shared" si="21"/>
        <v>0.16511627906976745</v>
      </c>
      <c r="BE60" s="63">
        <f t="shared" si="21"/>
        <v>0.19534883720930232</v>
      </c>
      <c r="BF60" s="63">
        <f t="shared" si="21"/>
        <v>2.3255813953488372E-3</v>
      </c>
      <c r="BG60" s="63">
        <f t="shared" si="21"/>
        <v>6.2790697674418611E-2</v>
      </c>
      <c r="BH60" s="63">
        <f t="shared" si="21"/>
        <v>6.5116279069767441E-2</v>
      </c>
      <c r="BI60" s="63">
        <f t="shared" si="21"/>
        <v>6.2790697674418611E-2</v>
      </c>
      <c r="BJ60" s="63">
        <f t="shared" si="21"/>
        <v>2.3255813953488372E-2</v>
      </c>
      <c r="BK60" s="63">
        <f t="shared" si="21"/>
        <v>0.12093023255813953</v>
      </c>
      <c r="BL60" s="63">
        <f t="shared" si="21"/>
        <v>0.14883720930232558</v>
      </c>
      <c r="BM60" s="64">
        <f t="shared" si="21"/>
        <v>3.255813953488372E-2</v>
      </c>
    </row>
    <row r="61" spans="12:65" hidden="1">
      <c r="L61" t="s">
        <v>26</v>
      </c>
      <c r="M61" t="s">
        <v>7</v>
      </c>
      <c r="N61" s="55">
        <f>SUM(N62:N65)</f>
        <v>4</v>
      </c>
      <c r="O61" s="55">
        <f t="shared" ref="O61:AO61" si="25">SUM(O62:O65)</f>
        <v>9</v>
      </c>
      <c r="P61" s="55">
        <f t="shared" si="25"/>
        <v>3</v>
      </c>
      <c r="Q61" s="55">
        <f t="shared" si="25"/>
        <v>7</v>
      </c>
      <c r="R61" s="55">
        <f t="shared" si="25"/>
        <v>1</v>
      </c>
      <c r="S61" s="55">
        <f t="shared" si="25"/>
        <v>14</v>
      </c>
      <c r="T61" s="55">
        <f t="shared" si="25"/>
        <v>1</v>
      </c>
      <c r="U61" s="55">
        <f t="shared" si="25"/>
        <v>1</v>
      </c>
      <c r="V61" s="55">
        <f t="shared" si="25"/>
        <v>0</v>
      </c>
      <c r="W61" s="55">
        <f t="shared" si="25"/>
        <v>0</v>
      </c>
      <c r="X61" s="55">
        <f t="shared" si="25"/>
        <v>2</v>
      </c>
      <c r="Y61" s="55">
        <f t="shared" si="25"/>
        <v>2</v>
      </c>
      <c r="Z61" s="55">
        <f t="shared" si="25"/>
        <v>0</v>
      </c>
      <c r="AA61" s="55">
        <f t="shared" si="25"/>
        <v>0</v>
      </c>
      <c r="AB61" s="55">
        <f t="shared" si="25"/>
        <v>0</v>
      </c>
      <c r="AC61" s="55">
        <f t="shared" si="25"/>
        <v>1</v>
      </c>
      <c r="AD61" s="55">
        <f t="shared" si="25"/>
        <v>0</v>
      </c>
      <c r="AE61" s="55">
        <f t="shared" si="25"/>
        <v>0</v>
      </c>
      <c r="AF61" s="55">
        <f t="shared" si="25"/>
        <v>2</v>
      </c>
      <c r="AG61" s="55">
        <f t="shared" si="25"/>
        <v>2</v>
      </c>
      <c r="AH61" s="55">
        <f t="shared" si="25"/>
        <v>0</v>
      </c>
      <c r="AI61" s="55">
        <f t="shared" si="25"/>
        <v>0</v>
      </c>
      <c r="AJ61" s="55">
        <f t="shared" si="25"/>
        <v>2</v>
      </c>
      <c r="AK61" s="55">
        <f t="shared" si="25"/>
        <v>1</v>
      </c>
      <c r="AL61" s="55">
        <f t="shared" si="25"/>
        <v>0</v>
      </c>
      <c r="AM61" s="55">
        <f t="shared" si="25"/>
        <v>0</v>
      </c>
      <c r="AN61" s="55">
        <f t="shared" si="25"/>
        <v>0</v>
      </c>
      <c r="AO61" s="55">
        <f t="shared" si="25"/>
        <v>52</v>
      </c>
      <c r="AP61" s="58">
        <f t="shared" si="2"/>
        <v>0</v>
      </c>
      <c r="AQ61" s="60">
        <f t="shared" si="3"/>
        <v>6</v>
      </c>
      <c r="AR61" s="60">
        <f t="shared" si="4"/>
        <v>6</v>
      </c>
      <c r="AS61" s="60">
        <f t="shared" si="5"/>
        <v>0</v>
      </c>
      <c r="AT61" s="60">
        <f t="shared" si="6"/>
        <v>14</v>
      </c>
      <c r="AU61" s="60">
        <f t="shared" si="7"/>
        <v>1</v>
      </c>
      <c r="AV61" s="60">
        <f t="shared" si="8"/>
        <v>1</v>
      </c>
      <c r="AW61" s="60">
        <f t="shared" si="9"/>
        <v>1</v>
      </c>
      <c r="AX61" s="60">
        <f t="shared" si="10"/>
        <v>9</v>
      </c>
      <c r="AY61" s="60">
        <f t="shared" si="11"/>
        <v>7</v>
      </c>
      <c r="AZ61" s="60">
        <f t="shared" si="12"/>
        <v>3</v>
      </c>
      <c r="BA61" s="68">
        <f t="shared" si="13"/>
        <v>4</v>
      </c>
      <c r="BB61" s="62">
        <f t="shared" si="21"/>
        <v>0</v>
      </c>
      <c r="BC61" s="63">
        <f t="shared" si="21"/>
        <v>0.11538461538461539</v>
      </c>
      <c r="BD61" s="63">
        <f t="shared" si="21"/>
        <v>0.11538461538461539</v>
      </c>
      <c r="BE61" s="63">
        <f t="shared" si="21"/>
        <v>0</v>
      </c>
      <c r="BF61" s="63">
        <f t="shared" si="21"/>
        <v>0.26923076923076922</v>
      </c>
      <c r="BG61" s="63">
        <f t="shared" si="21"/>
        <v>1.9230769230769232E-2</v>
      </c>
      <c r="BH61" s="63">
        <f t="shared" si="21"/>
        <v>1.9230769230769232E-2</v>
      </c>
      <c r="BI61" s="63">
        <f t="shared" si="21"/>
        <v>1.9230769230769232E-2</v>
      </c>
      <c r="BJ61" s="63">
        <f t="shared" si="21"/>
        <v>0.17307692307692307</v>
      </c>
      <c r="BK61" s="63">
        <f t="shared" si="21"/>
        <v>0.13461538461538461</v>
      </c>
      <c r="BL61" s="63">
        <f t="shared" si="21"/>
        <v>5.7692307692307696E-2</v>
      </c>
      <c r="BM61" s="64">
        <f t="shared" si="21"/>
        <v>7.6923076923076927E-2</v>
      </c>
    </row>
    <row r="62" spans="12:65" hidden="1">
      <c r="L62" t="s">
        <v>26</v>
      </c>
      <c r="M62" t="s">
        <v>75</v>
      </c>
      <c r="N62" s="55">
        <v>3</v>
      </c>
      <c r="O62" s="55"/>
      <c r="P62" s="55"/>
      <c r="Q62" s="55"/>
      <c r="R62" s="55"/>
      <c r="S62" s="55"/>
      <c r="T62" s="55"/>
      <c r="U62" s="55"/>
      <c r="W62" s="55"/>
      <c r="X62" s="55"/>
      <c r="Y62" s="55">
        <v>2</v>
      </c>
      <c r="Z62" s="56"/>
      <c r="AA62" s="56"/>
      <c r="AB62" s="56"/>
      <c r="AC62">
        <v>1</v>
      </c>
      <c r="AO62">
        <v>6</v>
      </c>
      <c r="AP62" s="58">
        <f t="shared" si="2"/>
        <v>0</v>
      </c>
      <c r="AQ62" s="60">
        <f t="shared" si="3"/>
        <v>3</v>
      </c>
      <c r="AR62" s="60">
        <f t="shared" si="4"/>
        <v>0</v>
      </c>
      <c r="AS62" s="60">
        <f t="shared" si="5"/>
        <v>0</v>
      </c>
      <c r="AT62" s="60">
        <f t="shared" si="6"/>
        <v>0</v>
      </c>
      <c r="AU62" s="60">
        <f t="shared" si="7"/>
        <v>0</v>
      </c>
      <c r="AV62" s="60">
        <f t="shared" si="8"/>
        <v>0</v>
      </c>
      <c r="AW62" s="60">
        <f t="shared" si="9"/>
        <v>0</v>
      </c>
      <c r="AX62" s="60">
        <f t="shared" si="10"/>
        <v>0</v>
      </c>
      <c r="AY62" s="60">
        <f t="shared" si="11"/>
        <v>0</v>
      </c>
      <c r="AZ62" s="60">
        <f t="shared" si="12"/>
        <v>0</v>
      </c>
      <c r="BA62" s="68">
        <f t="shared" si="13"/>
        <v>3</v>
      </c>
      <c r="BB62" s="62">
        <f t="shared" si="21"/>
        <v>0</v>
      </c>
      <c r="BC62" s="63">
        <f t="shared" si="21"/>
        <v>0.5</v>
      </c>
      <c r="BD62" s="63">
        <f t="shared" si="21"/>
        <v>0</v>
      </c>
      <c r="BE62" s="63">
        <f t="shared" si="21"/>
        <v>0</v>
      </c>
      <c r="BF62" s="63">
        <f t="shared" si="21"/>
        <v>0</v>
      </c>
      <c r="BG62" s="63">
        <f t="shared" si="21"/>
        <v>0</v>
      </c>
      <c r="BH62" s="63">
        <f t="shared" si="21"/>
        <v>0</v>
      </c>
      <c r="BI62" s="63">
        <f t="shared" si="21"/>
        <v>0</v>
      </c>
      <c r="BJ62" s="63">
        <f t="shared" si="21"/>
        <v>0</v>
      </c>
      <c r="BK62" s="63">
        <f t="shared" si="21"/>
        <v>0</v>
      </c>
      <c r="BL62" s="63">
        <f t="shared" si="21"/>
        <v>0</v>
      </c>
      <c r="BM62" s="64">
        <f t="shared" si="21"/>
        <v>0.5</v>
      </c>
    </row>
    <row r="63" spans="12:65" hidden="1">
      <c r="L63" t="s">
        <v>26</v>
      </c>
      <c r="M63" t="s">
        <v>76</v>
      </c>
      <c r="N63" s="55"/>
      <c r="O63" s="55"/>
      <c r="P63" s="55">
        <v>1</v>
      </c>
      <c r="Q63" s="55"/>
      <c r="R63" s="55"/>
      <c r="S63" s="55">
        <v>1</v>
      </c>
      <c r="T63" s="55">
        <v>1</v>
      </c>
      <c r="U63" s="55">
        <v>1</v>
      </c>
      <c r="W63" s="55"/>
      <c r="X63" s="55">
        <v>2</v>
      </c>
      <c r="Y63" s="55"/>
      <c r="Z63" s="56"/>
      <c r="AA63" s="56"/>
      <c r="AB63" s="56"/>
      <c r="AO63">
        <v>6</v>
      </c>
      <c r="AP63" s="58">
        <f t="shared" si="2"/>
        <v>0</v>
      </c>
      <c r="AQ63" s="60">
        <f t="shared" si="3"/>
        <v>0</v>
      </c>
      <c r="AR63" s="60">
        <f t="shared" si="4"/>
        <v>2</v>
      </c>
      <c r="AS63" s="60">
        <f t="shared" si="5"/>
        <v>0</v>
      </c>
      <c r="AT63" s="60">
        <f t="shared" si="6"/>
        <v>1</v>
      </c>
      <c r="AU63" s="60">
        <f t="shared" si="7"/>
        <v>1</v>
      </c>
      <c r="AV63" s="60">
        <f t="shared" si="8"/>
        <v>1</v>
      </c>
      <c r="AW63" s="60">
        <f t="shared" si="9"/>
        <v>0</v>
      </c>
      <c r="AX63" s="60">
        <f t="shared" si="10"/>
        <v>0</v>
      </c>
      <c r="AY63" s="60">
        <f t="shared" si="11"/>
        <v>0</v>
      </c>
      <c r="AZ63" s="60">
        <f t="shared" si="12"/>
        <v>1</v>
      </c>
      <c r="BA63" s="68">
        <f t="shared" si="13"/>
        <v>0</v>
      </c>
      <c r="BB63" s="62">
        <f t="shared" si="21"/>
        <v>0</v>
      </c>
      <c r="BC63" s="63">
        <f t="shared" si="21"/>
        <v>0</v>
      </c>
      <c r="BD63" s="63">
        <f t="shared" si="21"/>
        <v>0.33333333333333331</v>
      </c>
      <c r="BE63" s="63">
        <f t="shared" ref="BE63:BM91" si="26">AS63/$AO63</f>
        <v>0</v>
      </c>
      <c r="BF63" s="63">
        <f t="shared" si="26"/>
        <v>0.16666666666666666</v>
      </c>
      <c r="BG63" s="63">
        <f t="shared" si="26"/>
        <v>0.16666666666666666</v>
      </c>
      <c r="BH63" s="63">
        <f t="shared" si="26"/>
        <v>0.16666666666666666</v>
      </c>
      <c r="BI63" s="63">
        <f t="shared" si="26"/>
        <v>0</v>
      </c>
      <c r="BJ63" s="63">
        <f t="shared" si="26"/>
        <v>0</v>
      </c>
      <c r="BK63" s="63">
        <f t="shared" si="26"/>
        <v>0</v>
      </c>
      <c r="BL63" s="63">
        <f t="shared" si="26"/>
        <v>0.16666666666666666</v>
      </c>
      <c r="BM63" s="64">
        <f t="shared" si="26"/>
        <v>0</v>
      </c>
    </row>
    <row r="64" spans="12:65" hidden="1">
      <c r="L64" t="s">
        <v>26</v>
      </c>
      <c r="M64" t="s">
        <v>78</v>
      </c>
      <c r="N64" s="55"/>
      <c r="O64" s="55">
        <v>9</v>
      </c>
      <c r="P64" s="55">
        <v>2</v>
      </c>
      <c r="Q64" s="55">
        <v>6</v>
      </c>
      <c r="R64" s="55"/>
      <c r="S64" s="55">
        <v>13</v>
      </c>
      <c r="T64" s="55"/>
      <c r="U64" s="55"/>
      <c r="W64" s="55"/>
      <c r="X64" s="55"/>
      <c r="Y64" s="55"/>
      <c r="Z64" s="56"/>
      <c r="AA64" s="56"/>
      <c r="AB64" s="56"/>
      <c r="AO64">
        <v>30</v>
      </c>
      <c r="AP64" s="58">
        <f t="shared" si="2"/>
        <v>0</v>
      </c>
      <c r="AQ64" s="60">
        <f t="shared" si="3"/>
        <v>0</v>
      </c>
      <c r="AR64" s="60">
        <f t="shared" si="4"/>
        <v>0</v>
      </c>
      <c r="AS64" s="60">
        <f t="shared" si="5"/>
        <v>0</v>
      </c>
      <c r="AT64" s="60">
        <f t="shared" si="6"/>
        <v>13</v>
      </c>
      <c r="AU64" s="60">
        <f t="shared" si="7"/>
        <v>0</v>
      </c>
      <c r="AV64" s="60">
        <f t="shared" si="8"/>
        <v>0</v>
      </c>
      <c r="AW64" s="60">
        <f t="shared" si="9"/>
        <v>0</v>
      </c>
      <c r="AX64" s="60">
        <f t="shared" si="10"/>
        <v>9</v>
      </c>
      <c r="AY64" s="60">
        <f t="shared" si="11"/>
        <v>6</v>
      </c>
      <c r="AZ64" s="60">
        <f t="shared" si="12"/>
        <v>2</v>
      </c>
      <c r="BA64" s="68">
        <f t="shared" si="13"/>
        <v>0</v>
      </c>
      <c r="BB64" s="62">
        <f t="shared" ref="BB64:BG120" si="27">AP64/$AO64</f>
        <v>0</v>
      </c>
      <c r="BC64" s="63">
        <f t="shared" si="27"/>
        <v>0</v>
      </c>
      <c r="BD64" s="63">
        <f t="shared" si="27"/>
        <v>0</v>
      </c>
      <c r="BE64" s="63">
        <f t="shared" si="26"/>
        <v>0</v>
      </c>
      <c r="BF64" s="63">
        <f t="shared" si="26"/>
        <v>0.43333333333333335</v>
      </c>
      <c r="BG64" s="63">
        <f t="shared" si="26"/>
        <v>0</v>
      </c>
      <c r="BH64" s="63">
        <f t="shared" si="26"/>
        <v>0</v>
      </c>
      <c r="BI64" s="63">
        <f t="shared" si="26"/>
        <v>0</v>
      </c>
      <c r="BJ64" s="63">
        <f t="shared" si="26"/>
        <v>0.3</v>
      </c>
      <c r="BK64" s="63">
        <f t="shared" si="26"/>
        <v>0.2</v>
      </c>
      <c r="BL64" s="63">
        <f t="shared" si="26"/>
        <v>6.6666666666666666E-2</v>
      </c>
      <c r="BM64" s="64">
        <f t="shared" si="26"/>
        <v>0</v>
      </c>
    </row>
    <row r="65" spans="12:65" hidden="1">
      <c r="L65" t="s">
        <v>26</v>
      </c>
      <c r="M65" t="s">
        <v>77</v>
      </c>
      <c r="N65" s="55">
        <v>1</v>
      </c>
      <c r="O65" s="55"/>
      <c r="P65" s="55"/>
      <c r="Q65" s="55">
        <v>1</v>
      </c>
      <c r="R65" s="55">
        <v>1</v>
      </c>
      <c r="S65" s="55"/>
      <c r="T65" s="55"/>
      <c r="U65" s="55"/>
      <c r="W65" s="55"/>
      <c r="X65" s="55"/>
      <c r="Y65" s="55"/>
      <c r="Z65" s="56"/>
      <c r="AA65" s="56"/>
      <c r="AB65" s="56"/>
      <c r="AF65">
        <v>2</v>
      </c>
      <c r="AG65">
        <v>2</v>
      </c>
      <c r="AJ65">
        <v>2</v>
      </c>
      <c r="AK65">
        <v>1</v>
      </c>
      <c r="AO65">
        <v>10</v>
      </c>
      <c r="AP65" s="58">
        <f t="shared" si="2"/>
        <v>0</v>
      </c>
      <c r="AQ65" s="60">
        <f t="shared" si="3"/>
        <v>3</v>
      </c>
      <c r="AR65" s="60">
        <f t="shared" si="4"/>
        <v>4</v>
      </c>
      <c r="AS65" s="60">
        <f t="shared" si="5"/>
        <v>0</v>
      </c>
      <c r="AT65" s="60">
        <f t="shared" si="6"/>
        <v>0</v>
      </c>
      <c r="AU65" s="60">
        <f t="shared" si="7"/>
        <v>0</v>
      </c>
      <c r="AV65" s="60">
        <f t="shared" si="8"/>
        <v>0</v>
      </c>
      <c r="AW65" s="60">
        <f t="shared" si="9"/>
        <v>1</v>
      </c>
      <c r="AX65" s="60">
        <f t="shared" si="10"/>
        <v>0</v>
      </c>
      <c r="AY65" s="60">
        <f t="shared" si="11"/>
        <v>1</v>
      </c>
      <c r="AZ65" s="60">
        <f t="shared" si="12"/>
        <v>0</v>
      </c>
      <c r="BA65" s="68">
        <f t="shared" si="13"/>
        <v>1</v>
      </c>
      <c r="BB65" s="62">
        <f t="shared" si="27"/>
        <v>0</v>
      </c>
      <c r="BC65" s="63">
        <f t="shared" si="27"/>
        <v>0.3</v>
      </c>
      <c r="BD65" s="63">
        <f t="shared" si="27"/>
        <v>0.4</v>
      </c>
      <c r="BE65" s="63">
        <f t="shared" si="26"/>
        <v>0</v>
      </c>
      <c r="BF65" s="63">
        <f t="shared" si="26"/>
        <v>0</v>
      </c>
      <c r="BG65" s="63">
        <f t="shared" si="26"/>
        <v>0</v>
      </c>
      <c r="BH65" s="63">
        <f t="shared" si="26"/>
        <v>0</v>
      </c>
      <c r="BI65" s="63">
        <f t="shared" si="26"/>
        <v>0.1</v>
      </c>
      <c r="BJ65" s="63">
        <f t="shared" si="26"/>
        <v>0</v>
      </c>
      <c r="BK65" s="63">
        <f t="shared" si="26"/>
        <v>0.1</v>
      </c>
      <c r="BL65" s="63">
        <f t="shared" si="26"/>
        <v>0</v>
      </c>
      <c r="BM65" s="64">
        <f t="shared" si="26"/>
        <v>0.1</v>
      </c>
    </row>
    <row r="66" spans="12:65" hidden="1">
      <c r="L66" t="s">
        <v>27</v>
      </c>
      <c r="M66" t="s">
        <v>7</v>
      </c>
      <c r="N66" s="55">
        <f>SUM(N67:N70)</f>
        <v>4</v>
      </c>
      <c r="O66" s="55">
        <f t="shared" ref="O66:AO66" si="28">SUM(O67:O70)</f>
        <v>52</v>
      </c>
      <c r="P66" s="55">
        <f t="shared" si="28"/>
        <v>4</v>
      </c>
      <c r="Q66" s="55">
        <f t="shared" si="28"/>
        <v>24</v>
      </c>
      <c r="R66" s="55">
        <f t="shared" si="28"/>
        <v>0</v>
      </c>
      <c r="S66" s="55">
        <f t="shared" si="28"/>
        <v>10</v>
      </c>
      <c r="T66" s="55">
        <f t="shared" si="28"/>
        <v>4</v>
      </c>
      <c r="U66" s="55">
        <f t="shared" si="28"/>
        <v>2</v>
      </c>
      <c r="V66" s="55">
        <f t="shared" si="28"/>
        <v>0</v>
      </c>
      <c r="W66" s="55">
        <f t="shared" si="28"/>
        <v>0</v>
      </c>
      <c r="X66" s="55">
        <f t="shared" si="28"/>
        <v>0</v>
      </c>
      <c r="Y66" s="55">
        <f t="shared" si="28"/>
        <v>0</v>
      </c>
      <c r="Z66" s="55">
        <f t="shared" si="28"/>
        <v>0</v>
      </c>
      <c r="AA66" s="55">
        <f t="shared" si="28"/>
        <v>0</v>
      </c>
      <c r="AB66" s="55">
        <f t="shared" si="28"/>
        <v>2</v>
      </c>
      <c r="AC66" s="55">
        <f t="shared" si="28"/>
        <v>1</v>
      </c>
      <c r="AD66" s="55">
        <f t="shared" si="28"/>
        <v>0</v>
      </c>
      <c r="AE66" s="55">
        <f t="shared" si="28"/>
        <v>0</v>
      </c>
      <c r="AF66" s="55">
        <f t="shared" si="28"/>
        <v>3</v>
      </c>
      <c r="AG66" s="55">
        <f t="shared" si="28"/>
        <v>2</v>
      </c>
      <c r="AH66" s="55">
        <f t="shared" si="28"/>
        <v>0</v>
      </c>
      <c r="AI66" s="55">
        <f t="shared" si="28"/>
        <v>0</v>
      </c>
      <c r="AJ66" s="55">
        <f t="shared" si="28"/>
        <v>3</v>
      </c>
      <c r="AK66" s="55">
        <f t="shared" si="28"/>
        <v>3</v>
      </c>
      <c r="AL66" s="55">
        <f t="shared" si="28"/>
        <v>0</v>
      </c>
      <c r="AM66" s="55">
        <f t="shared" si="28"/>
        <v>0</v>
      </c>
      <c r="AN66" s="55">
        <f t="shared" si="28"/>
        <v>0</v>
      </c>
      <c r="AO66" s="55">
        <f t="shared" si="28"/>
        <v>114</v>
      </c>
      <c r="AP66" s="58">
        <f t="shared" si="2"/>
        <v>0</v>
      </c>
      <c r="AQ66" s="60">
        <f t="shared" si="3"/>
        <v>6</v>
      </c>
      <c r="AR66" s="60">
        <f t="shared" si="4"/>
        <v>8</v>
      </c>
      <c r="AS66" s="60">
        <f t="shared" si="5"/>
        <v>0</v>
      </c>
      <c r="AT66" s="60">
        <f t="shared" si="6"/>
        <v>10</v>
      </c>
      <c r="AU66" s="60">
        <f t="shared" si="7"/>
        <v>2</v>
      </c>
      <c r="AV66" s="60">
        <f t="shared" si="8"/>
        <v>4</v>
      </c>
      <c r="AW66" s="60">
        <f t="shared" si="9"/>
        <v>0</v>
      </c>
      <c r="AX66" s="60">
        <f t="shared" si="10"/>
        <v>52</v>
      </c>
      <c r="AY66" s="60">
        <f t="shared" si="11"/>
        <v>24</v>
      </c>
      <c r="AZ66" s="60">
        <f t="shared" si="12"/>
        <v>4</v>
      </c>
      <c r="BA66" s="68">
        <f t="shared" si="13"/>
        <v>4</v>
      </c>
      <c r="BB66" s="62">
        <f t="shared" si="27"/>
        <v>0</v>
      </c>
      <c r="BC66" s="63">
        <f t="shared" si="27"/>
        <v>5.2631578947368418E-2</v>
      </c>
      <c r="BD66" s="63">
        <f t="shared" si="27"/>
        <v>7.0175438596491224E-2</v>
      </c>
      <c r="BE66" s="63">
        <f t="shared" si="26"/>
        <v>0</v>
      </c>
      <c r="BF66" s="63">
        <f t="shared" si="26"/>
        <v>8.771929824561403E-2</v>
      </c>
      <c r="BG66" s="63">
        <f t="shared" si="26"/>
        <v>1.7543859649122806E-2</v>
      </c>
      <c r="BH66" s="63">
        <f t="shared" si="26"/>
        <v>3.5087719298245612E-2</v>
      </c>
      <c r="BI66" s="63">
        <f t="shared" si="26"/>
        <v>0</v>
      </c>
      <c r="BJ66" s="63">
        <f t="shared" si="26"/>
        <v>0.45614035087719296</v>
      </c>
      <c r="BK66" s="63">
        <f t="shared" si="26"/>
        <v>0.21052631578947367</v>
      </c>
      <c r="BL66" s="63">
        <f t="shared" si="26"/>
        <v>3.5087719298245612E-2</v>
      </c>
      <c r="BM66" s="64">
        <f t="shared" si="26"/>
        <v>3.5087719298245612E-2</v>
      </c>
    </row>
    <row r="67" spans="12:65" hidden="1">
      <c r="L67" t="s">
        <v>27</v>
      </c>
      <c r="M67" t="s">
        <v>75</v>
      </c>
      <c r="N67" s="55"/>
      <c r="O67" s="55"/>
      <c r="P67" s="55">
        <v>3</v>
      </c>
      <c r="Q67" s="55">
        <v>1</v>
      </c>
      <c r="R67" s="55"/>
      <c r="S67" s="55"/>
      <c r="T67" s="55">
        <v>2</v>
      </c>
      <c r="U67" s="55"/>
      <c r="W67" s="55"/>
      <c r="X67" s="55"/>
      <c r="Y67" s="55"/>
      <c r="Z67" s="56"/>
      <c r="AA67" s="56"/>
      <c r="AB67" s="56"/>
      <c r="AO67">
        <v>6</v>
      </c>
      <c r="AP67" s="58">
        <f t="shared" si="2"/>
        <v>0</v>
      </c>
      <c r="AQ67" s="60">
        <f t="shared" si="3"/>
        <v>0</v>
      </c>
      <c r="AR67" s="60">
        <f t="shared" si="4"/>
        <v>0</v>
      </c>
      <c r="AS67" s="60">
        <f t="shared" si="5"/>
        <v>0</v>
      </c>
      <c r="AT67" s="60">
        <f t="shared" si="6"/>
        <v>0</v>
      </c>
      <c r="AU67" s="60">
        <f t="shared" si="7"/>
        <v>0</v>
      </c>
      <c r="AV67" s="60">
        <f t="shared" si="8"/>
        <v>2</v>
      </c>
      <c r="AW67" s="60">
        <f t="shared" si="9"/>
        <v>0</v>
      </c>
      <c r="AX67" s="60">
        <f t="shared" si="10"/>
        <v>0</v>
      </c>
      <c r="AY67" s="60">
        <f t="shared" si="11"/>
        <v>1</v>
      </c>
      <c r="AZ67" s="60">
        <f t="shared" si="12"/>
        <v>3</v>
      </c>
      <c r="BA67" s="68">
        <f t="shared" si="13"/>
        <v>0</v>
      </c>
      <c r="BB67" s="62">
        <f t="shared" si="27"/>
        <v>0</v>
      </c>
      <c r="BC67" s="63">
        <f t="shared" si="27"/>
        <v>0</v>
      </c>
      <c r="BD67" s="63">
        <f t="shared" si="27"/>
        <v>0</v>
      </c>
      <c r="BE67" s="63">
        <f t="shared" si="26"/>
        <v>0</v>
      </c>
      <c r="BF67" s="63">
        <f t="shared" si="26"/>
        <v>0</v>
      </c>
      <c r="BG67" s="63">
        <f t="shared" si="26"/>
        <v>0</v>
      </c>
      <c r="BH67" s="63">
        <f t="shared" si="26"/>
        <v>0.33333333333333331</v>
      </c>
      <c r="BI67" s="63">
        <f t="shared" si="26"/>
        <v>0</v>
      </c>
      <c r="BJ67" s="63">
        <f t="shared" si="26"/>
        <v>0</v>
      </c>
      <c r="BK67" s="63">
        <f t="shared" si="26"/>
        <v>0.16666666666666666</v>
      </c>
      <c r="BL67" s="63">
        <f t="shared" si="26"/>
        <v>0.5</v>
      </c>
      <c r="BM67" s="64">
        <f t="shared" si="26"/>
        <v>0</v>
      </c>
    </row>
    <row r="68" spans="12:65" hidden="1">
      <c r="L68" t="s">
        <v>27</v>
      </c>
      <c r="M68" t="s">
        <v>76</v>
      </c>
      <c r="N68" s="55"/>
      <c r="O68" s="55"/>
      <c r="P68" s="55">
        <v>1</v>
      </c>
      <c r="Q68" s="55">
        <v>5</v>
      </c>
      <c r="R68" s="55"/>
      <c r="S68" s="55"/>
      <c r="T68" s="55">
        <v>2</v>
      </c>
      <c r="U68" s="55"/>
      <c r="W68" s="55"/>
      <c r="X68" s="55"/>
      <c r="Y68" s="55"/>
      <c r="Z68" s="56"/>
      <c r="AA68" s="56"/>
      <c r="AB68" s="56"/>
      <c r="AO68">
        <v>8</v>
      </c>
      <c r="AP68" s="58">
        <f t="shared" si="2"/>
        <v>0</v>
      </c>
      <c r="AQ68" s="60">
        <f t="shared" si="3"/>
        <v>0</v>
      </c>
      <c r="AR68" s="60">
        <f t="shared" si="4"/>
        <v>0</v>
      </c>
      <c r="AS68" s="60">
        <f t="shared" si="5"/>
        <v>0</v>
      </c>
      <c r="AT68" s="60">
        <f t="shared" si="6"/>
        <v>0</v>
      </c>
      <c r="AU68" s="60">
        <f t="shared" si="7"/>
        <v>0</v>
      </c>
      <c r="AV68" s="60">
        <f t="shared" si="8"/>
        <v>2</v>
      </c>
      <c r="AW68" s="60">
        <f t="shared" si="9"/>
        <v>0</v>
      </c>
      <c r="AX68" s="60">
        <f t="shared" si="10"/>
        <v>0</v>
      </c>
      <c r="AY68" s="60">
        <f t="shared" si="11"/>
        <v>5</v>
      </c>
      <c r="AZ68" s="60">
        <f t="shared" si="12"/>
        <v>1</v>
      </c>
      <c r="BA68" s="68">
        <f t="shared" si="13"/>
        <v>0</v>
      </c>
      <c r="BB68" s="62">
        <f t="shared" si="27"/>
        <v>0</v>
      </c>
      <c r="BC68" s="63">
        <f t="shared" si="27"/>
        <v>0</v>
      </c>
      <c r="BD68" s="63">
        <f t="shared" si="27"/>
        <v>0</v>
      </c>
      <c r="BE68" s="63">
        <f t="shared" si="26"/>
        <v>0</v>
      </c>
      <c r="BF68" s="63">
        <f t="shared" si="26"/>
        <v>0</v>
      </c>
      <c r="BG68" s="63">
        <f t="shared" si="26"/>
        <v>0</v>
      </c>
      <c r="BH68" s="63">
        <f t="shared" si="26"/>
        <v>0.25</v>
      </c>
      <c r="BI68" s="63">
        <f t="shared" si="26"/>
        <v>0</v>
      </c>
      <c r="BJ68" s="63">
        <f t="shared" si="26"/>
        <v>0</v>
      </c>
      <c r="BK68" s="63">
        <f t="shared" si="26"/>
        <v>0.625</v>
      </c>
      <c r="BL68" s="63">
        <f t="shared" si="26"/>
        <v>0.125</v>
      </c>
      <c r="BM68" s="64">
        <f t="shared" si="26"/>
        <v>0</v>
      </c>
    </row>
    <row r="69" spans="12:65" hidden="1">
      <c r="L69" t="s">
        <v>27</v>
      </c>
      <c r="M69" t="s">
        <v>78</v>
      </c>
      <c r="N69" s="55"/>
      <c r="O69" s="55">
        <v>52</v>
      </c>
      <c r="P69" s="55"/>
      <c r="Q69" s="55">
        <v>18</v>
      </c>
      <c r="R69" s="55"/>
      <c r="S69" s="55">
        <v>10</v>
      </c>
      <c r="T69" s="55"/>
      <c r="U69" s="55">
        <v>2</v>
      </c>
      <c r="W69" s="55"/>
      <c r="X69" s="55"/>
      <c r="Y69" s="55"/>
      <c r="Z69" s="56"/>
      <c r="AA69" s="56"/>
      <c r="AB69" s="56"/>
      <c r="AO69">
        <v>82</v>
      </c>
      <c r="AP69" s="58">
        <f t="shared" si="2"/>
        <v>0</v>
      </c>
      <c r="AQ69" s="60">
        <f t="shared" si="3"/>
        <v>0</v>
      </c>
      <c r="AR69" s="60">
        <f t="shared" si="4"/>
        <v>0</v>
      </c>
      <c r="AS69" s="60">
        <f t="shared" si="5"/>
        <v>0</v>
      </c>
      <c r="AT69" s="60">
        <f t="shared" si="6"/>
        <v>10</v>
      </c>
      <c r="AU69" s="60">
        <f t="shared" si="7"/>
        <v>2</v>
      </c>
      <c r="AV69" s="60">
        <f t="shared" si="8"/>
        <v>0</v>
      </c>
      <c r="AW69" s="60">
        <f t="shared" si="9"/>
        <v>0</v>
      </c>
      <c r="AX69" s="60">
        <f t="shared" si="10"/>
        <v>52</v>
      </c>
      <c r="AY69" s="60">
        <f t="shared" si="11"/>
        <v>18</v>
      </c>
      <c r="AZ69" s="60">
        <f t="shared" si="12"/>
        <v>0</v>
      </c>
      <c r="BA69" s="68">
        <f t="shared" si="13"/>
        <v>0</v>
      </c>
      <c r="BB69" s="62">
        <f t="shared" si="27"/>
        <v>0</v>
      </c>
      <c r="BC69" s="63">
        <f t="shared" si="27"/>
        <v>0</v>
      </c>
      <c r="BD69" s="63">
        <f t="shared" si="27"/>
        <v>0</v>
      </c>
      <c r="BE69" s="63">
        <f t="shared" si="26"/>
        <v>0</v>
      </c>
      <c r="BF69" s="63">
        <f t="shared" si="26"/>
        <v>0.12195121951219512</v>
      </c>
      <c r="BG69" s="63">
        <f t="shared" si="26"/>
        <v>2.4390243902439025E-2</v>
      </c>
      <c r="BH69" s="63">
        <f t="shared" si="26"/>
        <v>0</v>
      </c>
      <c r="BI69" s="63">
        <f t="shared" si="26"/>
        <v>0</v>
      </c>
      <c r="BJ69" s="63">
        <f t="shared" si="26"/>
        <v>0.63414634146341464</v>
      </c>
      <c r="BK69" s="63">
        <f t="shared" si="26"/>
        <v>0.21951219512195122</v>
      </c>
      <c r="BL69" s="63">
        <f t="shared" si="26"/>
        <v>0</v>
      </c>
      <c r="BM69" s="64">
        <f t="shared" si="26"/>
        <v>0</v>
      </c>
    </row>
    <row r="70" spans="12:65" hidden="1">
      <c r="L70" t="s">
        <v>27</v>
      </c>
      <c r="M70" t="s">
        <v>77</v>
      </c>
      <c r="N70" s="55">
        <v>4</v>
      </c>
      <c r="O70" s="55"/>
      <c r="P70" s="55"/>
      <c r="Q70" s="55"/>
      <c r="R70" s="55"/>
      <c r="S70" s="55"/>
      <c r="T70" s="55"/>
      <c r="U70" s="55"/>
      <c r="W70" s="55"/>
      <c r="X70" s="55"/>
      <c r="Y70" s="55"/>
      <c r="Z70" s="56"/>
      <c r="AA70" s="56"/>
      <c r="AB70" s="56">
        <v>2</v>
      </c>
      <c r="AC70">
        <v>1</v>
      </c>
      <c r="AF70">
        <v>3</v>
      </c>
      <c r="AG70">
        <v>2</v>
      </c>
      <c r="AJ70">
        <v>3</v>
      </c>
      <c r="AK70">
        <v>3</v>
      </c>
      <c r="AO70">
        <v>18</v>
      </c>
      <c r="AP70" s="58">
        <f t="shared" si="2"/>
        <v>0</v>
      </c>
      <c r="AQ70" s="60">
        <f t="shared" si="3"/>
        <v>6</v>
      </c>
      <c r="AR70" s="60">
        <f t="shared" si="4"/>
        <v>8</v>
      </c>
      <c r="AS70" s="60">
        <f t="shared" si="5"/>
        <v>0</v>
      </c>
      <c r="AT70" s="60">
        <f t="shared" si="6"/>
        <v>0</v>
      </c>
      <c r="AU70" s="60">
        <f t="shared" si="7"/>
        <v>0</v>
      </c>
      <c r="AV70" s="60">
        <f t="shared" si="8"/>
        <v>0</v>
      </c>
      <c r="AW70" s="60">
        <f t="shared" si="9"/>
        <v>0</v>
      </c>
      <c r="AX70" s="60">
        <f t="shared" si="10"/>
        <v>0</v>
      </c>
      <c r="AY70" s="60">
        <f t="shared" si="11"/>
        <v>0</v>
      </c>
      <c r="AZ70" s="60">
        <f t="shared" si="12"/>
        <v>0</v>
      </c>
      <c r="BA70" s="68">
        <f t="shared" si="13"/>
        <v>4</v>
      </c>
      <c r="BB70" s="62">
        <f t="shared" si="27"/>
        <v>0</v>
      </c>
      <c r="BC70" s="63">
        <f t="shared" si="27"/>
        <v>0.33333333333333331</v>
      </c>
      <c r="BD70" s="63">
        <f t="shared" si="27"/>
        <v>0.44444444444444442</v>
      </c>
      <c r="BE70" s="63">
        <f t="shared" si="26"/>
        <v>0</v>
      </c>
      <c r="BF70" s="63">
        <f t="shared" si="26"/>
        <v>0</v>
      </c>
      <c r="BG70" s="63">
        <f t="shared" si="26"/>
        <v>0</v>
      </c>
      <c r="BH70" s="63">
        <f t="shared" si="26"/>
        <v>0</v>
      </c>
      <c r="BI70" s="63">
        <f t="shared" si="26"/>
        <v>0</v>
      </c>
      <c r="BJ70" s="63">
        <f t="shared" si="26"/>
        <v>0</v>
      </c>
      <c r="BK70" s="63">
        <f t="shared" si="26"/>
        <v>0</v>
      </c>
      <c r="BL70" s="63">
        <f t="shared" si="26"/>
        <v>0</v>
      </c>
      <c r="BM70" s="64">
        <f t="shared" si="26"/>
        <v>0.22222222222222221</v>
      </c>
    </row>
    <row r="71" spans="12:65" hidden="1">
      <c r="L71" t="s">
        <v>46</v>
      </c>
      <c r="M71" t="s">
        <v>7</v>
      </c>
      <c r="N71" s="55">
        <f>SUM(N72:N73)</f>
        <v>0</v>
      </c>
      <c r="O71" s="55">
        <f t="shared" ref="O71:AO71" si="29">SUM(O72:O73)</f>
        <v>0</v>
      </c>
      <c r="P71" s="55">
        <f t="shared" si="29"/>
        <v>1</v>
      </c>
      <c r="Q71" s="55">
        <f t="shared" si="29"/>
        <v>0</v>
      </c>
      <c r="R71" s="55">
        <f t="shared" si="29"/>
        <v>0</v>
      </c>
      <c r="S71" s="55">
        <f t="shared" si="29"/>
        <v>0</v>
      </c>
      <c r="T71" s="55">
        <f t="shared" si="29"/>
        <v>4</v>
      </c>
      <c r="U71" s="55">
        <f t="shared" si="29"/>
        <v>0</v>
      </c>
      <c r="V71" s="55">
        <f t="shared" si="29"/>
        <v>0</v>
      </c>
      <c r="W71" s="55">
        <f t="shared" si="29"/>
        <v>7</v>
      </c>
      <c r="X71" s="55">
        <f t="shared" si="29"/>
        <v>0</v>
      </c>
      <c r="Y71" s="55">
        <f t="shared" si="29"/>
        <v>0</v>
      </c>
      <c r="Z71" s="55">
        <f t="shared" si="29"/>
        <v>0</v>
      </c>
      <c r="AA71" s="55">
        <f t="shared" si="29"/>
        <v>0</v>
      </c>
      <c r="AB71" s="55">
        <f t="shared" si="29"/>
        <v>0</v>
      </c>
      <c r="AC71" s="55">
        <f t="shared" si="29"/>
        <v>0</v>
      </c>
      <c r="AD71" s="55">
        <f t="shared" si="29"/>
        <v>0</v>
      </c>
      <c r="AE71" s="55">
        <f t="shared" si="29"/>
        <v>0</v>
      </c>
      <c r="AF71" s="55">
        <f t="shared" si="29"/>
        <v>0</v>
      </c>
      <c r="AG71" s="55">
        <f t="shared" si="29"/>
        <v>0</v>
      </c>
      <c r="AH71" s="55">
        <f t="shared" si="29"/>
        <v>0</v>
      </c>
      <c r="AI71" s="55">
        <f t="shared" si="29"/>
        <v>0</v>
      </c>
      <c r="AJ71" s="55">
        <f t="shared" si="29"/>
        <v>0</v>
      </c>
      <c r="AK71" s="55">
        <f t="shared" si="29"/>
        <v>0</v>
      </c>
      <c r="AL71" s="55">
        <f t="shared" si="29"/>
        <v>0</v>
      </c>
      <c r="AM71" s="55">
        <f t="shared" si="29"/>
        <v>0</v>
      </c>
      <c r="AN71" s="55">
        <f t="shared" si="29"/>
        <v>0</v>
      </c>
      <c r="AO71" s="55">
        <f t="shared" si="29"/>
        <v>12</v>
      </c>
      <c r="AP71" s="58">
        <f t="shared" ref="AP71:AP134" si="30">SUM(AL71,AI71,AE71,AA71,W71)</f>
        <v>7</v>
      </c>
      <c r="AQ71" s="60">
        <f t="shared" ref="AQ71:AQ134" si="31">SUM(AN71,AK71,AG71,AC71,Y71)</f>
        <v>0</v>
      </c>
      <c r="AR71" s="60">
        <f t="shared" ref="AR71:AR134" si="32">SUM(AM71,AJ71,AF71,AB71,X71)</f>
        <v>0</v>
      </c>
      <c r="AS71" s="60">
        <f t="shared" ref="AS71:AS134" si="33">SUM(AH71,AD71,Z71,V71)</f>
        <v>0</v>
      </c>
      <c r="AT71" s="60">
        <f t="shared" ref="AT71:AT134" si="34">S71</f>
        <v>0</v>
      </c>
      <c r="AU71" s="60">
        <f t="shared" ref="AU71:AU134" si="35">U71</f>
        <v>0</v>
      </c>
      <c r="AV71" s="60">
        <f t="shared" ref="AV71:AV134" si="36">T71</f>
        <v>4</v>
      </c>
      <c r="AW71" s="60">
        <f t="shared" ref="AW71:AW134" si="37">R71</f>
        <v>0</v>
      </c>
      <c r="AX71" s="60">
        <f t="shared" ref="AX71:AX134" si="38">O71</f>
        <v>0</v>
      </c>
      <c r="AY71" s="60">
        <f t="shared" ref="AY71:AY134" si="39">Q71</f>
        <v>0</v>
      </c>
      <c r="AZ71" s="60">
        <f t="shared" ref="AZ71:AZ134" si="40">P71</f>
        <v>1</v>
      </c>
      <c r="BA71" s="68">
        <f t="shared" ref="BA71:BA134" si="41">N71</f>
        <v>0</v>
      </c>
      <c r="BB71" s="62">
        <f t="shared" si="27"/>
        <v>0.58333333333333337</v>
      </c>
      <c r="BC71" s="63">
        <f t="shared" si="27"/>
        <v>0</v>
      </c>
      <c r="BD71" s="63">
        <f t="shared" si="27"/>
        <v>0</v>
      </c>
      <c r="BE71" s="63">
        <f t="shared" si="26"/>
        <v>0</v>
      </c>
      <c r="BF71" s="63">
        <f t="shared" si="26"/>
        <v>0</v>
      </c>
      <c r="BG71" s="63">
        <f t="shared" si="26"/>
        <v>0</v>
      </c>
      <c r="BH71" s="63">
        <f t="shared" si="26"/>
        <v>0.33333333333333331</v>
      </c>
      <c r="BI71" s="63">
        <f t="shared" si="26"/>
        <v>0</v>
      </c>
      <c r="BJ71" s="63">
        <f t="shared" si="26"/>
        <v>0</v>
      </c>
      <c r="BK71" s="63">
        <f t="shared" si="26"/>
        <v>0</v>
      </c>
      <c r="BL71" s="63">
        <f t="shared" si="26"/>
        <v>8.3333333333333329E-2</v>
      </c>
      <c r="BM71" s="64">
        <f t="shared" si="26"/>
        <v>0</v>
      </c>
    </row>
    <row r="72" spans="12:65">
      <c r="L72" t="s">
        <v>46</v>
      </c>
      <c r="M72" t="s">
        <v>79</v>
      </c>
      <c r="N72" s="55"/>
      <c r="O72" s="55"/>
      <c r="P72" s="55"/>
      <c r="Q72" s="55"/>
      <c r="R72" s="55"/>
      <c r="S72" s="55"/>
      <c r="T72" s="55"/>
      <c r="U72" s="55"/>
      <c r="W72" s="55">
        <v>7</v>
      </c>
      <c r="X72" s="55"/>
      <c r="Y72" s="55"/>
      <c r="Z72" s="56"/>
      <c r="AA72" s="56"/>
      <c r="AB72" s="56"/>
      <c r="AO72">
        <v>7</v>
      </c>
      <c r="AP72" s="58">
        <f t="shared" si="30"/>
        <v>7</v>
      </c>
      <c r="AQ72" s="60">
        <f t="shared" si="31"/>
        <v>0</v>
      </c>
      <c r="AR72" s="60">
        <f t="shared" si="32"/>
        <v>0</v>
      </c>
      <c r="AS72" s="60">
        <f t="shared" si="33"/>
        <v>0</v>
      </c>
      <c r="AT72" s="60">
        <f t="shared" si="34"/>
        <v>0</v>
      </c>
      <c r="AU72" s="60">
        <f t="shared" si="35"/>
        <v>0</v>
      </c>
      <c r="AV72" s="60">
        <f t="shared" si="36"/>
        <v>0</v>
      </c>
      <c r="AW72" s="60">
        <f t="shared" si="37"/>
        <v>0</v>
      </c>
      <c r="AX72" s="60">
        <f t="shared" si="38"/>
        <v>0</v>
      </c>
      <c r="AY72" s="60">
        <f t="shared" si="39"/>
        <v>0</v>
      </c>
      <c r="AZ72" s="60">
        <f t="shared" si="40"/>
        <v>0</v>
      </c>
      <c r="BA72" s="68">
        <f t="shared" si="41"/>
        <v>0</v>
      </c>
      <c r="BB72" s="62">
        <f t="shared" si="27"/>
        <v>1</v>
      </c>
      <c r="BC72" s="63">
        <f t="shared" si="27"/>
        <v>0</v>
      </c>
      <c r="BD72" s="63">
        <f t="shared" si="27"/>
        <v>0</v>
      </c>
      <c r="BE72" s="63">
        <f t="shared" si="26"/>
        <v>0</v>
      </c>
      <c r="BF72" s="63">
        <f t="shared" si="26"/>
        <v>0</v>
      </c>
      <c r="BG72" s="63">
        <f t="shared" si="26"/>
        <v>0</v>
      </c>
      <c r="BH72" s="63">
        <f t="shared" si="26"/>
        <v>0</v>
      </c>
      <c r="BI72" s="63">
        <f t="shared" si="26"/>
        <v>0</v>
      </c>
      <c r="BJ72" s="63">
        <f t="shared" si="26"/>
        <v>0</v>
      </c>
      <c r="BK72" s="63">
        <f t="shared" si="26"/>
        <v>0</v>
      </c>
      <c r="BL72" s="63">
        <f t="shared" si="26"/>
        <v>0</v>
      </c>
      <c r="BM72" s="64">
        <f t="shared" si="26"/>
        <v>0</v>
      </c>
    </row>
    <row r="73" spans="12:65" hidden="1">
      <c r="L73" t="s">
        <v>46</v>
      </c>
      <c r="M73" t="s">
        <v>77</v>
      </c>
      <c r="N73" s="55"/>
      <c r="O73" s="55"/>
      <c r="P73" s="55">
        <v>1</v>
      </c>
      <c r="Q73" s="55"/>
      <c r="R73" s="55"/>
      <c r="S73" s="55"/>
      <c r="T73" s="55">
        <v>4</v>
      </c>
      <c r="U73" s="55"/>
      <c r="W73" s="55"/>
      <c r="X73" s="55"/>
      <c r="Y73" s="55"/>
      <c r="Z73" s="56"/>
      <c r="AA73" s="56"/>
      <c r="AB73" s="56"/>
      <c r="AO73">
        <v>5</v>
      </c>
      <c r="AP73" s="58">
        <f t="shared" si="30"/>
        <v>0</v>
      </c>
      <c r="AQ73" s="60">
        <f t="shared" si="31"/>
        <v>0</v>
      </c>
      <c r="AR73" s="60">
        <f t="shared" si="32"/>
        <v>0</v>
      </c>
      <c r="AS73" s="60">
        <f t="shared" si="33"/>
        <v>0</v>
      </c>
      <c r="AT73" s="60">
        <f t="shared" si="34"/>
        <v>0</v>
      </c>
      <c r="AU73" s="60">
        <f t="shared" si="35"/>
        <v>0</v>
      </c>
      <c r="AV73" s="60">
        <f t="shared" si="36"/>
        <v>4</v>
      </c>
      <c r="AW73" s="60">
        <f t="shared" si="37"/>
        <v>0</v>
      </c>
      <c r="AX73" s="60">
        <f t="shared" si="38"/>
        <v>0</v>
      </c>
      <c r="AY73" s="60">
        <f t="shared" si="39"/>
        <v>0</v>
      </c>
      <c r="AZ73" s="60">
        <f t="shared" si="40"/>
        <v>1</v>
      </c>
      <c r="BA73" s="68">
        <f t="shared" si="41"/>
        <v>0</v>
      </c>
      <c r="BB73" s="62">
        <f t="shared" si="27"/>
        <v>0</v>
      </c>
      <c r="BC73" s="63">
        <f t="shared" si="27"/>
        <v>0</v>
      </c>
      <c r="BD73" s="63">
        <f t="shared" si="27"/>
        <v>0</v>
      </c>
      <c r="BE73" s="63">
        <f t="shared" si="26"/>
        <v>0</v>
      </c>
      <c r="BF73" s="63">
        <f t="shared" si="26"/>
        <v>0</v>
      </c>
      <c r="BG73" s="63">
        <f t="shared" si="26"/>
        <v>0</v>
      </c>
      <c r="BH73" s="63">
        <f t="shared" si="26"/>
        <v>0.8</v>
      </c>
      <c r="BI73" s="63">
        <f t="shared" si="26"/>
        <v>0</v>
      </c>
      <c r="BJ73" s="63">
        <f t="shared" si="26"/>
        <v>0</v>
      </c>
      <c r="BK73" s="63">
        <f t="shared" si="26"/>
        <v>0</v>
      </c>
      <c r="BL73" s="63">
        <f t="shared" si="26"/>
        <v>0.2</v>
      </c>
      <c r="BM73" s="64">
        <f t="shared" si="26"/>
        <v>0</v>
      </c>
    </row>
    <row r="74" spans="12:65" hidden="1">
      <c r="L74" t="s">
        <v>28</v>
      </c>
      <c r="M74" t="s">
        <v>7</v>
      </c>
      <c r="N74" s="55">
        <f>SUM(N75:N77)</f>
        <v>2</v>
      </c>
      <c r="O74" s="55">
        <f t="shared" ref="O74:AO74" si="42">SUM(O75:O77)</f>
        <v>6</v>
      </c>
      <c r="P74" s="55">
        <f t="shared" si="42"/>
        <v>0</v>
      </c>
      <c r="Q74" s="55">
        <f t="shared" si="42"/>
        <v>4</v>
      </c>
      <c r="R74" s="55">
        <f t="shared" si="42"/>
        <v>0</v>
      </c>
      <c r="S74" s="55">
        <f t="shared" si="42"/>
        <v>16</v>
      </c>
      <c r="T74" s="55">
        <f t="shared" si="42"/>
        <v>0</v>
      </c>
      <c r="U74" s="55">
        <f t="shared" si="42"/>
        <v>15</v>
      </c>
      <c r="V74" s="55">
        <f t="shared" si="42"/>
        <v>0</v>
      </c>
      <c r="W74" s="55">
        <f t="shared" si="42"/>
        <v>0</v>
      </c>
      <c r="X74" s="55">
        <f t="shared" si="42"/>
        <v>0</v>
      </c>
      <c r="Y74" s="55">
        <f t="shared" si="42"/>
        <v>0</v>
      </c>
      <c r="Z74" s="55">
        <f t="shared" si="42"/>
        <v>0</v>
      </c>
      <c r="AA74" s="55">
        <f t="shared" si="42"/>
        <v>0</v>
      </c>
      <c r="AB74" s="55">
        <f t="shared" si="42"/>
        <v>0</v>
      </c>
      <c r="AC74" s="55">
        <f t="shared" si="42"/>
        <v>0</v>
      </c>
      <c r="AD74" s="55">
        <f t="shared" si="42"/>
        <v>0</v>
      </c>
      <c r="AE74" s="55">
        <f t="shared" si="42"/>
        <v>0</v>
      </c>
      <c r="AF74" s="55">
        <f t="shared" si="42"/>
        <v>0</v>
      </c>
      <c r="AG74" s="55">
        <f t="shared" si="42"/>
        <v>0</v>
      </c>
      <c r="AH74" s="55">
        <f t="shared" si="42"/>
        <v>0</v>
      </c>
      <c r="AI74" s="55">
        <f t="shared" si="42"/>
        <v>0</v>
      </c>
      <c r="AJ74" s="55">
        <f t="shared" si="42"/>
        <v>0</v>
      </c>
      <c r="AK74" s="55">
        <f t="shared" si="42"/>
        <v>0</v>
      </c>
      <c r="AL74" s="55">
        <f t="shared" si="42"/>
        <v>0</v>
      </c>
      <c r="AM74" s="55">
        <f t="shared" si="42"/>
        <v>0</v>
      </c>
      <c r="AN74" s="55">
        <f t="shared" si="42"/>
        <v>0</v>
      </c>
      <c r="AO74" s="55">
        <f t="shared" si="42"/>
        <v>43</v>
      </c>
      <c r="AP74" s="58">
        <f t="shared" si="30"/>
        <v>0</v>
      </c>
      <c r="AQ74" s="60">
        <f t="shared" si="31"/>
        <v>0</v>
      </c>
      <c r="AR74" s="60">
        <f t="shared" si="32"/>
        <v>0</v>
      </c>
      <c r="AS74" s="60">
        <f t="shared" si="33"/>
        <v>0</v>
      </c>
      <c r="AT74" s="60">
        <f t="shared" si="34"/>
        <v>16</v>
      </c>
      <c r="AU74" s="60">
        <f t="shared" si="35"/>
        <v>15</v>
      </c>
      <c r="AV74" s="60">
        <f t="shared" si="36"/>
        <v>0</v>
      </c>
      <c r="AW74" s="60">
        <f t="shared" si="37"/>
        <v>0</v>
      </c>
      <c r="AX74" s="60">
        <f t="shared" si="38"/>
        <v>6</v>
      </c>
      <c r="AY74" s="60">
        <f t="shared" si="39"/>
        <v>4</v>
      </c>
      <c r="AZ74" s="60">
        <f t="shared" si="40"/>
        <v>0</v>
      </c>
      <c r="BA74" s="68">
        <f t="shared" si="41"/>
        <v>2</v>
      </c>
      <c r="BB74" s="62">
        <f t="shared" si="27"/>
        <v>0</v>
      </c>
      <c r="BC74" s="63">
        <f t="shared" si="27"/>
        <v>0</v>
      </c>
      <c r="BD74" s="63">
        <f t="shared" si="27"/>
        <v>0</v>
      </c>
      <c r="BE74" s="63">
        <f t="shared" si="26"/>
        <v>0</v>
      </c>
      <c r="BF74" s="63">
        <f t="shared" si="26"/>
        <v>0.37209302325581395</v>
      </c>
      <c r="BG74" s="63">
        <f t="shared" si="26"/>
        <v>0.34883720930232559</v>
      </c>
      <c r="BH74" s="63">
        <f t="shared" si="26"/>
        <v>0</v>
      </c>
      <c r="BI74" s="63">
        <f t="shared" si="26"/>
        <v>0</v>
      </c>
      <c r="BJ74" s="63">
        <f t="shared" si="26"/>
        <v>0.13953488372093023</v>
      </c>
      <c r="BK74" s="63">
        <f t="shared" si="26"/>
        <v>9.3023255813953487E-2</v>
      </c>
      <c r="BL74" s="63">
        <f t="shared" si="26"/>
        <v>0</v>
      </c>
      <c r="BM74" s="64">
        <f t="shared" si="26"/>
        <v>4.6511627906976744E-2</v>
      </c>
    </row>
    <row r="75" spans="12:65" hidden="1">
      <c r="L75" t="s">
        <v>28</v>
      </c>
      <c r="M75" t="s">
        <v>76</v>
      </c>
      <c r="N75" s="55">
        <v>2</v>
      </c>
      <c r="O75" s="55"/>
      <c r="P75" s="55"/>
      <c r="Q75" s="55">
        <v>1</v>
      </c>
      <c r="R75" s="55"/>
      <c r="S75" s="55"/>
      <c r="T75" s="55"/>
      <c r="U75" s="55">
        <v>11</v>
      </c>
      <c r="W75" s="55"/>
      <c r="X75" s="55"/>
      <c r="Y75" s="55"/>
      <c r="Z75" s="56"/>
      <c r="AA75" s="56"/>
      <c r="AB75" s="56"/>
      <c r="AO75">
        <v>14</v>
      </c>
      <c r="AP75" s="58">
        <f t="shared" si="30"/>
        <v>0</v>
      </c>
      <c r="AQ75" s="60">
        <f t="shared" si="31"/>
        <v>0</v>
      </c>
      <c r="AR75" s="60">
        <f t="shared" si="32"/>
        <v>0</v>
      </c>
      <c r="AS75" s="60">
        <f t="shared" si="33"/>
        <v>0</v>
      </c>
      <c r="AT75" s="60">
        <f t="shared" si="34"/>
        <v>0</v>
      </c>
      <c r="AU75" s="60">
        <f t="shared" si="35"/>
        <v>11</v>
      </c>
      <c r="AV75" s="60">
        <f t="shared" si="36"/>
        <v>0</v>
      </c>
      <c r="AW75" s="60">
        <f t="shared" si="37"/>
        <v>0</v>
      </c>
      <c r="AX75" s="60">
        <f t="shared" si="38"/>
        <v>0</v>
      </c>
      <c r="AY75" s="60">
        <f t="shared" si="39"/>
        <v>1</v>
      </c>
      <c r="AZ75" s="60">
        <f t="shared" si="40"/>
        <v>0</v>
      </c>
      <c r="BA75" s="68">
        <f t="shared" si="41"/>
        <v>2</v>
      </c>
      <c r="BB75" s="62">
        <f t="shared" si="27"/>
        <v>0</v>
      </c>
      <c r="BC75" s="63">
        <f t="shared" si="27"/>
        <v>0</v>
      </c>
      <c r="BD75" s="63">
        <f t="shared" si="27"/>
        <v>0</v>
      </c>
      <c r="BE75" s="63">
        <f t="shared" si="26"/>
        <v>0</v>
      </c>
      <c r="BF75" s="63">
        <f t="shared" si="26"/>
        <v>0</v>
      </c>
      <c r="BG75" s="63">
        <f t="shared" si="26"/>
        <v>0.7857142857142857</v>
      </c>
      <c r="BH75" s="63">
        <f t="shared" si="26"/>
        <v>0</v>
      </c>
      <c r="BI75" s="63">
        <f t="shared" si="26"/>
        <v>0</v>
      </c>
      <c r="BJ75" s="63">
        <f t="shared" si="26"/>
        <v>0</v>
      </c>
      <c r="BK75" s="63">
        <f t="shared" si="26"/>
        <v>7.1428571428571425E-2</v>
      </c>
      <c r="BL75" s="63">
        <f t="shared" si="26"/>
        <v>0</v>
      </c>
      <c r="BM75" s="64">
        <f t="shared" si="26"/>
        <v>0.14285714285714285</v>
      </c>
    </row>
    <row r="76" spans="12:65" hidden="1">
      <c r="L76" t="s">
        <v>28</v>
      </c>
      <c r="M76" t="s">
        <v>78</v>
      </c>
      <c r="N76" s="55"/>
      <c r="O76" s="55">
        <v>6</v>
      </c>
      <c r="P76" s="55"/>
      <c r="Q76" s="55">
        <v>2</v>
      </c>
      <c r="R76" s="55"/>
      <c r="S76" s="55">
        <v>16</v>
      </c>
      <c r="T76" s="55"/>
      <c r="U76" s="55">
        <v>4</v>
      </c>
      <c r="W76" s="55"/>
      <c r="X76" s="55"/>
      <c r="Y76" s="55"/>
      <c r="Z76" s="56"/>
      <c r="AA76" s="56"/>
      <c r="AB76" s="56"/>
      <c r="AO76">
        <v>28</v>
      </c>
      <c r="AP76" s="58">
        <f t="shared" si="30"/>
        <v>0</v>
      </c>
      <c r="AQ76" s="60">
        <f t="shared" si="31"/>
        <v>0</v>
      </c>
      <c r="AR76" s="60">
        <f t="shared" si="32"/>
        <v>0</v>
      </c>
      <c r="AS76" s="60">
        <f t="shared" si="33"/>
        <v>0</v>
      </c>
      <c r="AT76" s="60">
        <f t="shared" si="34"/>
        <v>16</v>
      </c>
      <c r="AU76" s="60">
        <f t="shared" si="35"/>
        <v>4</v>
      </c>
      <c r="AV76" s="60">
        <f t="shared" si="36"/>
        <v>0</v>
      </c>
      <c r="AW76" s="60">
        <f t="shared" si="37"/>
        <v>0</v>
      </c>
      <c r="AX76" s="60">
        <f t="shared" si="38"/>
        <v>6</v>
      </c>
      <c r="AY76" s="60">
        <f t="shared" si="39"/>
        <v>2</v>
      </c>
      <c r="AZ76" s="60">
        <f t="shared" si="40"/>
        <v>0</v>
      </c>
      <c r="BA76" s="68">
        <f t="shared" si="41"/>
        <v>0</v>
      </c>
      <c r="BB76" s="62">
        <f t="shared" si="27"/>
        <v>0</v>
      </c>
      <c r="BC76" s="63">
        <f t="shared" si="27"/>
        <v>0</v>
      </c>
      <c r="BD76" s="63">
        <f t="shared" si="27"/>
        <v>0</v>
      </c>
      <c r="BE76" s="63">
        <f t="shared" si="26"/>
        <v>0</v>
      </c>
      <c r="BF76" s="63">
        <f t="shared" si="26"/>
        <v>0.5714285714285714</v>
      </c>
      <c r="BG76" s="63">
        <f t="shared" si="26"/>
        <v>0.14285714285714285</v>
      </c>
      <c r="BH76" s="63">
        <f t="shared" si="26"/>
        <v>0</v>
      </c>
      <c r="BI76" s="63">
        <f t="shared" si="26"/>
        <v>0</v>
      </c>
      <c r="BJ76" s="63">
        <f t="shared" si="26"/>
        <v>0.21428571428571427</v>
      </c>
      <c r="BK76" s="63">
        <f t="shared" si="26"/>
        <v>7.1428571428571425E-2</v>
      </c>
      <c r="BL76" s="63">
        <f t="shared" si="26"/>
        <v>0</v>
      </c>
      <c r="BM76" s="64">
        <f t="shared" si="26"/>
        <v>0</v>
      </c>
    </row>
    <row r="77" spans="12:65" hidden="1">
      <c r="L77" t="s">
        <v>28</v>
      </c>
      <c r="M77" t="s">
        <v>77</v>
      </c>
      <c r="N77" s="55"/>
      <c r="O77" s="55"/>
      <c r="P77" s="55"/>
      <c r="Q77" s="55">
        <v>1</v>
      </c>
      <c r="R77" s="55"/>
      <c r="S77" s="55"/>
      <c r="T77" s="55"/>
      <c r="U77" s="55"/>
      <c r="W77" s="55"/>
      <c r="X77" s="55"/>
      <c r="Y77" s="55"/>
      <c r="Z77" s="56"/>
      <c r="AA77" s="56"/>
      <c r="AB77" s="56"/>
      <c r="AO77">
        <v>1</v>
      </c>
      <c r="AP77" s="58">
        <f t="shared" si="30"/>
        <v>0</v>
      </c>
      <c r="AQ77" s="60">
        <f t="shared" si="31"/>
        <v>0</v>
      </c>
      <c r="AR77" s="60">
        <f t="shared" si="32"/>
        <v>0</v>
      </c>
      <c r="AS77" s="60">
        <f t="shared" si="33"/>
        <v>0</v>
      </c>
      <c r="AT77" s="60">
        <f t="shared" si="34"/>
        <v>0</v>
      </c>
      <c r="AU77" s="60">
        <f t="shared" si="35"/>
        <v>0</v>
      </c>
      <c r="AV77" s="60">
        <f t="shared" si="36"/>
        <v>0</v>
      </c>
      <c r="AW77" s="60">
        <f t="shared" si="37"/>
        <v>0</v>
      </c>
      <c r="AX77" s="60">
        <f t="shared" si="38"/>
        <v>0</v>
      </c>
      <c r="AY77" s="60">
        <f t="shared" si="39"/>
        <v>1</v>
      </c>
      <c r="AZ77" s="60">
        <f t="shared" si="40"/>
        <v>0</v>
      </c>
      <c r="BA77" s="68">
        <f t="shared" si="41"/>
        <v>0</v>
      </c>
      <c r="BB77" s="62">
        <f t="shared" si="27"/>
        <v>0</v>
      </c>
      <c r="BC77" s="63">
        <f t="shared" si="27"/>
        <v>0</v>
      </c>
      <c r="BD77" s="63">
        <f t="shared" si="27"/>
        <v>0</v>
      </c>
      <c r="BE77" s="63">
        <f t="shared" si="26"/>
        <v>0</v>
      </c>
      <c r="BF77" s="63">
        <f t="shared" si="26"/>
        <v>0</v>
      </c>
      <c r="BG77" s="63">
        <f t="shared" si="26"/>
        <v>0</v>
      </c>
      <c r="BH77" s="63">
        <f t="shared" si="26"/>
        <v>0</v>
      </c>
      <c r="BI77" s="63">
        <f t="shared" si="26"/>
        <v>0</v>
      </c>
      <c r="BJ77" s="63">
        <f t="shared" si="26"/>
        <v>0</v>
      </c>
      <c r="BK77" s="63">
        <f t="shared" si="26"/>
        <v>1</v>
      </c>
      <c r="BL77" s="63">
        <f t="shared" si="26"/>
        <v>0</v>
      </c>
      <c r="BM77" s="64">
        <f t="shared" si="26"/>
        <v>0</v>
      </c>
    </row>
    <row r="78" spans="12:65" hidden="1">
      <c r="L78" t="s">
        <v>29</v>
      </c>
      <c r="M78" t="s">
        <v>7</v>
      </c>
      <c r="N78" s="55">
        <f>SUM(N79:N83)</f>
        <v>36</v>
      </c>
      <c r="O78" s="55">
        <f t="shared" ref="O78:AO78" si="43">SUM(O79:O83)</f>
        <v>89</v>
      </c>
      <c r="P78" s="55">
        <f t="shared" si="43"/>
        <v>39</v>
      </c>
      <c r="Q78" s="55">
        <f t="shared" si="43"/>
        <v>99</v>
      </c>
      <c r="R78" s="55">
        <f t="shared" si="43"/>
        <v>11</v>
      </c>
      <c r="S78" s="55">
        <f t="shared" si="43"/>
        <v>96</v>
      </c>
      <c r="T78" s="55">
        <f t="shared" si="43"/>
        <v>30</v>
      </c>
      <c r="U78" s="55">
        <f t="shared" si="43"/>
        <v>94</v>
      </c>
      <c r="V78" s="55">
        <f t="shared" si="43"/>
        <v>1</v>
      </c>
      <c r="W78" s="55">
        <f t="shared" si="43"/>
        <v>38</v>
      </c>
      <c r="X78" s="55">
        <f t="shared" si="43"/>
        <v>10</v>
      </c>
      <c r="Y78" s="55">
        <f t="shared" si="43"/>
        <v>24</v>
      </c>
      <c r="Z78" s="55">
        <f t="shared" si="43"/>
        <v>7</v>
      </c>
      <c r="AA78" s="55">
        <f t="shared" si="43"/>
        <v>4</v>
      </c>
      <c r="AB78" s="55">
        <f t="shared" si="43"/>
        <v>13</v>
      </c>
      <c r="AC78" s="55">
        <f t="shared" si="43"/>
        <v>7</v>
      </c>
      <c r="AD78" s="55">
        <f t="shared" si="43"/>
        <v>2</v>
      </c>
      <c r="AE78" s="55">
        <f t="shared" si="43"/>
        <v>1</v>
      </c>
      <c r="AF78" s="55">
        <f t="shared" si="43"/>
        <v>16</v>
      </c>
      <c r="AG78" s="55">
        <f t="shared" si="43"/>
        <v>9</v>
      </c>
      <c r="AH78" s="55">
        <f t="shared" si="43"/>
        <v>1</v>
      </c>
      <c r="AI78" s="55">
        <f t="shared" si="43"/>
        <v>0</v>
      </c>
      <c r="AJ78" s="55">
        <f t="shared" si="43"/>
        <v>2</v>
      </c>
      <c r="AK78" s="55">
        <f t="shared" si="43"/>
        <v>2</v>
      </c>
      <c r="AL78" s="55">
        <f t="shared" si="43"/>
        <v>0</v>
      </c>
      <c r="AM78" s="55">
        <f t="shared" si="43"/>
        <v>0</v>
      </c>
      <c r="AN78" s="55">
        <f t="shared" si="43"/>
        <v>1</v>
      </c>
      <c r="AO78" s="55">
        <f t="shared" si="43"/>
        <v>632</v>
      </c>
      <c r="AP78" s="58">
        <f t="shared" si="30"/>
        <v>43</v>
      </c>
      <c r="AQ78" s="60">
        <f t="shared" si="31"/>
        <v>43</v>
      </c>
      <c r="AR78" s="60">
        <f t="shared" si="32"/>
        <v>41</v>
      </c>
      <c r="AS78" s="60">
        <f t="shared" si="33"/>
        <v>11</v>
      </c>
      <c r="AT78" s="60">
        <f t="shared" si="34"/>
        <v>96</v>
      </c>
      <c r="AU78" s="60">
        <f t="shared" si="35"/>
        <v>94</v>
      </c>
      <c r="AV78" s="60">
        <f t="shared" si="36"/>
        <v>30</v>
      </c>
      <c r="AW78" s="60">
        <f t="shared" si="37"/>
        <v>11</v>
      </c>
      <c r="AX78" s="60">
        <f t="shared" si="38"/>
        <v>89</v>
      </c>
      <c r="AY78" s="60">
        <f t="shared" si="39"/>
        <v>99</v>
      </c>
      <c r="AZ78" s="60">
        <f t="shared" si="40"/>
        <v>39</v>
      </c>
      <c r="BA78" s="68">
        <f t="shared" si="41"/>
        <v>36</v>
      </c>
      <c r="BB78" s="62">
        <f t="shared" si="27"/>
        <v>6.8037974683544306E-2</v>
      </c>
      <c r="BC78" s="63">
        <f t="shared" si="27"/>
        <v>6.8037974683544306E-2</v>
      </c>
      <c r="BD78" s="63">
        <f t="shared" si="27"/>
        <v>6.4873417721518986E-2</v>
      </c>
      <c r="BE78" s="63">
        <f t="shared" si="26"/>
        <v>1.740506329113924E-2</v>
      </c>
      <c r="BF78" s="63">
        <f t="shared" si="26"/>
        <v>0.15189873417721519</v>
      </c>
      <c r="BG78" s="63">
        <f t="shared" si="26"/>
        <v>0.14873417721518986</v>
      </c>
      <c r="BH78" s="63">
        <f t="shared" si="26"/>
        <v>4.746835443037975E-2</v>
      </c>
      <c r="BI78" s="63">
        <f t="shared" si="26"/>
        <v>1.740506329113924E-2</v>
      </c>
      <c r="BJ78" s="63">
        <f t="shared" si="26"/>
        <v>0.14082278481012658</v>
      </c>
      <c r="BK78" s="63">
        <f t="shared" si="26"/>
        <v>0.15664556962025317</v>
      </c>
      <c r="BL78" s="63">
        <f t="shared" si="26"/>
        <v>6.1708860759493674E-2</v>
      </c>
      <c r="BM78" s="64">
        <f t="shared" si="26"/>
        <v>5.6962025316455694E-2</v>
      </c>
    </row>
    <row r="79" spans="12:65" hidden="1">
      <c r="L79" t="s">
        <v>29</v>
      </c>
      <c r="M79" t="s">
        <v>75</v>
      </c>
      <c r="N79" s="55">
        <v>34</v>
      </c>
      <c r="O79" s="55">
        <v>1</v>
      </c>
      <c r="P79" s="55">
        <v>20</v>
      </c>
      <c r="Q79" s="55">
        <v>13</v>
      </c>
      <c r="R79" s="55">
        <v>8</v>
      </c>
      <c r="S79" s="55">
        <v>1</v>
      </c>
      <c r="T79" s="55">
        <v>11</v>
      </c>
      <c r="U79" s="55">
        <v>3</v>
      </c>
      <c r="W79" s="55">
        <v>1</v>
      </c>
      <c r="X79" s="55"/>
      <c r="Y79" s="55">
        <v>2</v>
      </c>
      <c r="Z79" s="56"/>
      <c r="AA79" s="56">
        <v>1</v>
      </c>
      <c r="AB79" s="56">
        <v>2</v>
      </c>
      <c r="AE79">
        <v>1</v>
      </c>
      <c r="AG79">
        <v>1</v>
      </c>
      <c r="AO79">
        <v>99</v>
      </c>
      <c r="AP79" s="58">
        <f t="shared" si="30"/>
        <v>3</v>
      </c>
      <c r="AQ79" s="60">
        <f t="shared" si="31"/>
        <v>3</v>
      </c>
      <c r="AR79" s="60">
        <f t="shared" si="32"/>
        <v>2</v>
      </c>
      <c r="AS79" s="60">
        <f t="shared" si="33"/>
        <v>0</v>
      </c>
      <c r="AT79" s="60">
        <f t="shared" si="34"/>
        <v>1</v>
      </c>
      <c r="AU79" s="60">
        <f t="shared" si="35"/>
        <v>3</v>
      </c>
      <c r="AV79" s="60">
        <f t="shared" si="36"/>
        <v>11</v>
      </c>
      <c r="AW79" s="60">
        <f t="shared" si="37"/>
        <v>8</v>
      </c>
      <c r="AX79" s="60">
        <f t="shared" si="38"/>
        <v>1</v>
      </c>
      <c r="AY79" s="60">
        <f t="shared" si="39"/>
        <v>13</v>
      </c>
      <c r="AZ79" s="60">
        <f t="shared" si="40"/>
        <v>20</v>
      </c>
      <c r="BA79" s="68">
        <f t="shared" si="41"/>
        <v>34</v>
      </c>
      <c r="BB79" s="62">
        <f t="shared" si="27"/>
        <v>3.0303030303030304E-2</v>
      </c>
      <c r="BC79" s="63">
        <f t="shared" si="27"/>
        <v>3.0303030303030304E-2</v>
      </c>
      <c r="BD79" s="63">
        <f t="shared" si="27"/>
        <v>2.0202020202020204E-2</v>
      </c>
      <c r="BE79" s="63">
        <f t="shared" si="26"/>
        <v>0</v>
      </c>
      <c r="BF79" s="63">
        <f t="shared" si="26"/>
        <v>1.0101010101010102E-2</v>
      </c>
      <c r="BG79" s="63">
        <f t="shared" si="26"/>
        <v>3.0303030303030304E-2</v>
      </c>
      <c r="BH79" s="63">
        <f t="shared" si="26"/>
        <v>0.1111111111111111</v>
      </c>
      <c r="BI79" s="63">
        <f t="shared" si="26"/>
        <v>8.0808080808080815E-2</v>
      </c>
      <c r="BJ79" s="63">
        <f t="shared" si="26"/>
        <v>1.0101010101010102E-2</v>
      </c>
      <c r="BK79" s="63">
        <f t="shared" si="26"/>
        <v>0.13131313131313133</v>
      </c>
      <c r="BL79" s="63">
        <f t="shared" si="26"/>
        <v>0.20202020202020202</v>
      </c>
      <c r="BM79" s="64">
        <f t="shared" si="26"/>
        <v>0.34343434343434343</v>
      </c>
    </row>
    <row r="80" spans="12:65" hidden="1">
      <c r="L80" t="s">
        <v>29</v>
      </c>
      <c r="M80" t="s">
        <v>76</v>
      </c>
      <c r="N80" s="55"/>
      <c r="O80" s="55">
        <v>1</v>
      </c>
      <c r="P80" s="55">
        <v>4</v>
      </c>
      <c r="Q80" s="55">
        <v>32</v>
      </c>
      <c r="R80" s="55">
        <v>2</v>
      </c>
      <c r="S80" s="55">
        <v>8</v>
      </c>
      <c r="T80" s="55">
        <v>8</v>
      </c>
      <c r="U80" s="55">
        <v>71</v>
      </c>
      <c r="W80" s="55">
        <v>15</v>
      </c>
      <c r="X80" s="55">
        <v>5</v>
      </c>
      <c r="Y80" s="55">
        <v>16</v>
      </c>
      <c r="Z80" s="56"/>
      <c r="AA80" s="56"/>
      <c r="AB80" s="56">
        <v>3</v>
      </c>
      <c r="AC80">
        <v>2</v>
      </c>
      <c r="AF80">
        <v>2</v>
      </c>
      <c r="AG80">
        <v>3</v>
      </c>
      <c r="AO80">
        <v>172</v>
      </c>
      <c r="AP80" s="58">
        <f t="shared" si="30"/>
        <v>15</v>
      </c>
      <c r="AQ80" s="60">
        <f t="shared" si="31"/>
        <v>21</v>
      </c>
      <c r="AR80" s="60">
        <f t="shared" si="32"/>
        <v>10</v>
      </c>
      <c r="AS80" s="60">
        <f t="shared" si="33"/>
        <v>0</v>
      </c>
      <c r="AT80" s="60">
        <f t="shared" si="34"/>
        <v>8</v>
      </c>
      <c r="AU80" s="60">
        <f t="shared" si="35"/>
        <v>71</v>
      </c>
      <c r="AV80" s="60">
        <f t="shared" si="36"/>
        <v>8</v>
      </c>
      <c r="AW80" s="60">
        <f t="shared" si="37"/>
        <v>2</v>
      </c>
      <c r="AX80" s="60">
        <f t="shared" si="38"/>
        <v>1</v>
      </c>
      <c r="AY80" s="60">
        <f t="shared" si="39"/>
        <v>32</v>
      </c>
      <c r="AZ80" s="60">
        <f t="shared" si="40"/>
        <v>4</v>
      </c>
      <c r="BA80" s="68">
        <f t="shared" si="41"/>
        <v>0</v>
      </c>
      <c r="BB80" s="62">
        <f t="shared" si="27"/>
        <v>8.7209302325581398E-2</v>
      </c>
      <c r="BC80" s="63">
        <f t="shared" si="27"/>
        <v>0.12209302325581395</v>
      </c>
      <c r="BD80" s="63">
        <f t="shared" si="27"/>
        <v>5.8139534883720929E-2</v>
      </c>
      <c r="BE80" s="63">
        <f t="shared" si="26"/>
        <v>0</v>
      </c>
      <c r="BF80" s="63">
        <f t="shared" si="26"/>
        <v>4.6511627906976744E-2</v>
      </c>
      <c r="BG80" s="63">
        <f t="shared" si="26"/>
        <v>0.41279069767441862</v>
      </c>
      <c r="BH80" s="63">
        <f t="shared" si="26"/>
        <v>4.6511627906976744E-2</v>
      </c>
      <c r="BI80" s="63">
        <f t="shared" si="26"/>
        <v>1.1627906976744186E-2</v>
      </c>
      <c r="BJ80" s="63">
        <f t="shared" si="26"/>
        <v>5.8139534883720929E-3</v>
      </c>
      <c r="BK80" s="63">
        <f t="shared" si="26"/>
        <v>0.18604651162790697</v>
      </c>
      <c r="BL80" s="63">
        <f t="shared" si="26"/>
        <v>2.3255813953488372E-2</v>
      </c>
      <c r="BM80" s="64">
        <f t="shared" si="26"/>
        <v>0</v>
      </c>
    </row>
    <row r="81" spans="12:65" hidden="1">
      <c r="L81" t="s">
        <v>29</v>
      </c>
      <c r="M81" t="s">
        <v>78</v>
      </c>
      <c r="N81" s="55"/>
      <c r="O81" s="55">
        <v>73</v>
      </c>
      <c r="P81" s="55">
        <v>4</v>
      </c>
      <c r="Q81" s="55">
        <v>47</v>
      </c>
      <c r="R81" s="55"/>
      <c r="S81" s="55">
        <v>85</v>
      </c>
      <c r="T81" s="55"/>
      <c r="U81" s="55">
        <v>9</v>
      </c>
      <c r="W81" s="55">
        <v>20</v>
      </c>
      <c r="X81" s="55"/>
      <c r="Y81" s="55">
        <v>2</v>
      </c>
      <c r="Z81" s="56"/>
      <c r="AA81" s="56">
        <v>3</v>
      </c>
      <c r="AB81" s="56"/>
      <c r="AO81">
        <v>243</v>
      </c>
      <c r="AP81" s="58">
        <f t="shared" si="30"/>
        <v>23</v>
      </c>
      <c r="AQ81" s="60">
        <f t="shared" si="31"/>
        <v>2</v>
      </c>
      <c r="AR81" s="60">
        <f t="shared" si="32"/>
        <v>0</v>
      </c>
      <c r="AS81" s="60">
        <f t="shared" si="33"/>
        <v>0</v>
      </c>
      <c r="AT81" s="60">
        <f t="shared" si="34"/>
        <v>85</v>
      </c>
      <c r="AU81" s="60">
        <f t="shared" si="35"/>
        <v>9</v>
      </c>
      <c r="AV81" s="60">
        <f t="shared" si="36"/>
        <v>0</v>
      </c>
      <c r="AW81" s="60">
        <f t="shared" si="37"/>
        <v>0</v>
      </c>
      <c r="AX81" s="60">
        <f t="shared" si="38"/>
        <v>73</v>
      </c>
      <c r="AY81" s="60">
        <f t="shared" si="39"/>
        <v>47</v>
      </c>
      <c r="AZ81" s="60">
        <f t="shared" si="40"/>
        <v>4</v>
      </c>
      <c r="BA81" s="68">
        <f t="shared" si="41"/>
        <v>0</v>
      </c>
      <c r="BB81" s="62">
        <f t="shared" si="27"/>
        <v>9.4650205761316872E-2</v>
      </c>
      <c r="BC81" s="63">
        <f t="shared" si="27"/>
        <v>8.23045267489712E-3</v>
      </c>
      <c r="BD81" s="63">
        <f t="shared" si="27"/>
        <v>0</v>
      </c>
      <c r="BE81" s="63">
        <f t="shared" si="26"/>
        <v>0</v>
      </c>
      <c r="BF81" s="63">
        <f t="shared" si="26"/>
        <v>0.34979423868312759</v>
      </c>
      <c r="BG81" s="63">
        <f t="shared" si="26"/>
        <v>3.7037037037037035E-2</v>
      </c>
      <c r="BH81" s="63">
        <f t="shared" si="26"/>
        <v>0</v>
      </c>
      <c r="BI81" s="63">
        <f t="shared" si="26"/>
        <v>0</v>
      </c>
      <c r="BJ81" s="63">
        <f t="shared" si="26"/>
        <v>0.30041152263374488</v>
      </c>
      <c r="BK81" s="63">
        <f t="shared" si="26"/>
        <v>0.19341563786008231</v>
      </c>
      <c r="BL81" s="63">
        <f t="shared" si="26"/>
        <v>1.646090534979424E-2</v>
      </c>
      <c r="BM81" s="64">
        <f t="shared" si="26"/>
        <v>0</v>
      </c>
    </row>
    <row r="82" spans="12:65">
      <c r="L82" t="s">
        <v>29</v>
      </c>
      <c r="M82" t="s">
        <v>79</v>
      </c>
      <c r="N82" s="55"/>
      <c r="O82" s="55">
        <v>13</v>
      </c>
      <c r="P82" s="55"/>
      <c r="Q82" s="55">
        <v>3</v>
      </c>
      <c r="R82" s="55"/>
      <c r="S82" s="55">
        <v>1</v>
      </c>
      <c r="T82" s="55"/>
      <c r="U82" s="55"/>
      <c r="W82" s="55"/>
      <c r="X82" s="55"/>
      <c r="Y82" s="55"/>
      <c r="Z82" s="56"/>
      <c r="AA82" s="56"/>
      <c r="AB82" s="56"/>
      <c r="AO82">
        <v>17</v>
      </c>
      <c r="AP82" s="58">
        <f t="shared" si="30"/>
        <v>0</v>
      </c>
      <c r="AQ82" s="60">
        <f t="shared" si="31"/>
        <v>0</v>
      </c>
      <c r="AR82" s="60">
        <f t="shared" si="32"/>
        <v>0</v>
      </c>
      <c r="AS82" s="60">
        <f t="shared" si="33"/>
        <v>0</v>
      </c>
      <c r="AT82" s="60">
        <f t="shared" si="34"/>
        <v>1</v>
      </c>
      <c r="AU82" s="60">
        <f t="shared" si="35"/>
        <v>0</v>
      </c>
      <c r="AV82" s="60">
        <f t="shared" si="36"/>
        <v>0</v>
      </c>
      <c r="AW82" s="60">
        <f t="shared" si="37"/>
        <v>0</v>
      </c>
      <c r="AX82" s="60">
        <f t="shared" si="38"/>
        <v>13</v>
      </c>
      <c r="AY82" s="60">
        <f t="shared" si="39"/>
        <v>3</v>
      </c>
      <c r="AZ82" s="60">
        <f t="shared" si="40"/>
        <v>0</v>
      </c>
      <c r="BA82" s="68">
        <f t="shared" si="41"/>
        <v>0</v>
      </c>
      <c r="BB82" s="62">
        <f t="shared" si="27"/>
        <v>0</v>
      </c>
      <c r="BC82" s="63">
        <f t="shared" si="27"/>
        <v>0</v>
      </c>
      <c r="BD82" s="63">
        <f t="shared" si="27"/>
        <v>0</v>
      </c>
      <c r="BE82" s="63">
        <f t="shared" si="26"/>
        <v>0</v>
      </c>
      <c r="BF82" s="63">
        <f t="shared" si="26"/>
        <v>5.8823529411764705E-2</v>
      </c>
      <c r="BG82" s="63">
        <f t="shared" si="26"/>
        <v>0</v>
      </c>
      <c r="BH82" s="63">
        <f t="shared" si="26"/>
        <v>0</v>
      </c>
      <c r="BI82" s="63">
        <f t="shared" si="26"/>
        <v>0</v>
      </c>
      <c r="BJ82" s="63">
        <f t="shared" si="26"/>
        <v>0.76470588235294112</v>
      </c>
      <c r="BK82" s="63">
        <f t="shared" si="26"/>
        <v>0.17647058823529413</v>
      </c>
      <c r="BL82" s="63">
        <f t="shared" si="26"/>
        <v>0</v>
      </c>
      <c r="BM82" s="64">
        <f t="shared" si="26"/>
        <v>0</v>
      </c>
    </row>
    <row r="83" spans="12:65" hidden="1">
      <c r="L83" t="s">
        <v>29</v>
      </c>
      <c r="M83" t="s">
        <v>77</v>
      </c>
      <c r="N83" s="55">
        <v>2</v>
      </c>
      <c r="O83" s="55">
        <v>1</v>
      </c>
      <c r="P83" s="55">
        <v>11</v>
      </c>
      <c r="Q83" s="55">
        <v>4</v>
      </c>
      <c r="R83" s="55">
        <v>1</v>
      </c>
      <c r="S83" s="55">
        <v>1</v>
      </c>
      <c r="T83" s="55">
        <v>11</v>
      </c>
      <c r="U83" s="55">
        <v>11</v>
      </c>
      <c r="V83">
        <v>1</v>
      </c>
      <c r="W83" s="55">
        <v>2</v>
      </c>
      <c r="X83" s="55">
        <v>5</v>
      </c>
      <c r="Y83" s="55">
        <v>4</v>
      </c>
      <c r="Z83" s="56">
        <v>7</v>
      </c>
      <c r="AA83" s="56"/>
      <c r="AB83" s="56">
        <v>8</v>
      </c>
      <c r="AC83">
        <v>5</v>
      </c>
      <c r="AD83">
        <v>2</v>
      </c>
      <c r="AF83">
        <v>14</v>
      </c>
      <c r="AG83">
        <v>5</v>
      </c>
      <c r="AH83">
        <v>1</v>
      </c>
      <c r="AJ83">
        <v>2</v>
      </c>
      <c r="AK83">
        <v>2</v>
      </c>
      <c r="AN83">
        <v>1</v>
      </c>
      <c r="AO83">
        <v>101</v>
      </c>
      <c r="AP83" s="58">
        <f t="shared" si="30"/>
        <v>2</v>
      </c>
      <c r="AQ83" s="60">
        <f t="shared" si="31"/>
        <v>17</v>
      </c>
      <c r="AR83" s="60">
        <f t="shared" si="32"/>
        <v>29</v>
      </c>
      <c r="AS83" s="60">
        <f t="shared" si="33"/>
        <v>11</v>
      </c>
      <c r="AT83" s="60">
        <f t="shared" si="34"/>
        <v>1</v>
      </c>
      <c r="AU83" s="60">
        <f t="shared" si="35"/>
        <v>11</v>
      </c>
      <c r="AV83" s="60">
        <f t="shared" si="36"/>
        <v>11</v>
      </c>
      <c r="AW83" s="60">
        <f t="shared" si="37"/>
        <v>1</v>
      </c>
      <c r="AX83" s="60">
        <f t="shared" si="38"/>
        <v>1</v>
      </c>
      <c r="AY83" s="60">
        <f t="shared" si="39"/>
        <v>4</v>
      </c>
      <c r="AZ83" s="60">
        <f t="shared" si="40"/>
        <v>11</v>
      </c>
      <c r="BA83" s="68">
        <f t="shared" si="41"/>
        <v>2</v>
      </c>
      <c r="BB83" s="62">
        <f t="shared" si="27"/>
        <v>1.9801980198019802E-2</v>
      </c>
      <c r="BC83" s="63">
        <f t="shared" si="27"/>
        <v>0.16831683168316833</v>
      </c>
      <c r="BD83" s="63">
        <f t="shared" si="27"/>
        <v>0.28712871287128711</v>
      </c>
      <c r="BE83" s="63">
        <f t="shared" si="26"/>
        <v>0.10891089108910891</v>
      </c>
      <c r="BF83" s="63">
        <f t="shared" si="26"/>
        <v>9.9009900990099011E-3</v>
      </c>
      <c r="BG83" s="63">
        <f t="shared" si="26"/>
        <v>0.10891089108910891</v>
      </c>
      <c r="BH83" s="63">
        <f t="shared" si="26"/>
        <v>0.10891089108910891</v>
      </c>
      <c r="BI83" s="63">
        <f t="shared" si="26"/>
        <v>9.9009900990099011E-3</v>
      </c>
      <c r="BJ83" s="63">
        <f t="shared" si="26"/>
        <v>9.9009900990099011E-3</v>
      </c>
      <c r="BK83" s="63">
        <f t="shared" si="26"/>
        <v>3.9603960396039604E-2</v>
      </c>
      <c r="BL83" s="63">
        <f t="shared" si="26"/>
        <v>0.10891089108910891</v>
      </c>
      <c r="BM83" s="64">
        <f t="shared" si="26"/>
        <v>1.9801980198019802E-2</v>
      </c>
    </row>
    <row r="84" spans="12:65" hidden="1">
      <c r="L84" t="s">
        <v>30</v>
      </c>
      <c r="M84" t="s">
        <v>7</v>
      </c>
      <c r="N84" s="55">
        <f>SUM(N85:N89)</f>
        <v>2</v>
      </c>
      <c r="O84" s="55">
        <f t="shared" ref="O84:AO84" si="44">SUM(O85:O89)</f>
        <v>16</v>
      </c>
      <c r="P84" s="55">
        <f t="shared" si="44"/>
        <v>1</v>
      </c>
      <c r="Q84" s="55">
        <f t="shared" si="44"/>
        <v>6</v>
      </c>
      <c r="R84" s="55">
        <f t="shared" si="44"/>
        <v>0</v>
      </c>
      <c r="S84" s="55">
        <f t="shared" si="44"/>
        <v>17</v>
      </c>
      <c r="T84" s="55">
        <f t="shared" si="44"/>
        <v>0</v>
      </c>
      <c r="U84" s="55">
        <f t="shared" si="44"/>
        <v>9</v>
      </c>
      <c r="V84" s="55">
        <f t="shared" si="44"/>
        <v>0</v>
      </c>
      <c r="W84" s="55">
        <f t="shared" si="44"/>
        <v>0</v>
      </c>
      <c r="X84" s="55">
        <f t="shared" si="44"/>
        <v>0</v>
      </c>
      <c r="Y84" s="55">
        <f t="shared" si="44"/>
        <v>0</v>
      </c>
      <c r="Z84" s="55">
        <f t="shared" si="44"/>
        <v>0</v>
      </c>
      <c r="AA84" s="55">
        <f t="shared" si="44"/>
        <v>0</v>
      </c>
      <c r="AB84" s="55">
        <f t="shared" si="44"/>
        <v>0</v>
      </c>
      <c r="AC84" s="55">
        <f t="shared" si="44"/>
        <v>0</v>
      </c>
      <c r="AD84" s="55">
        <f t="shared" si="44"/>
        <v>0</v>
      </c>
      <c r="AE84" s="55">
        <f t="shared" si="44"/>
        <v>0</v>
      </c>
      <c r="AF84" s="55">
        <f t="shared" si="44"/>
        <v>0</v>
      </c>
      <c r="AG84" s="55">
        <f t="shared" si="44"/>
        <v>0</v>
      </c>
      <c r="AH84" s="55">
        <f t="shared" si="44"/>
        <v>0</v>
      </c>
      <c r="AI84" s="55">
        <f t="shared" si="44"/>
        <v>0</v>
      </c>
      <c r="AJ84" s="55">
        <f t="shared" si="44"/>
        <v>0</v>
      </c>
      <c r="AK84" s="55">
        <f t="shared" si="44"/>
        <v>0</v>
      </c>
      <c r="AL84" s="55">
        <f t="shared" si="44"/>
        <v>0</v>
      </c>
      <c r="AM84" s="55">
        <f t="shared" si="44"/>
        <v>0</v>
      </c>
      <c r="AN84" s="55">
        <f t="shared" si="44"/>
        <v>0</v>
      </c>
      <c r="AO84" s="55">
        <f t="shared" si="44"/>
        <v>51</v>
      </c>
      <c r="AP84" s="58">
        <f t="shared" si="30"/>
        <v>0</v>
      </c>
      <c r="AQ84" s="60">
        <f t="shared" si="31"/>
        <v>0</v>
      </c>
      <c r="AR84" s="60">
        <f t="shared" si="32"/>
        <v>0</v>
      </c>
      <c r="AS84" s="60">
        <f t="shared" si="33"/>
        <v>0</v>
      </c>
      <c r="AT84" s="60">
        <f t="shared" si="34"/>
        <v>17</v>
      </c>
      <c r="AU84" s="60">
        <f t="shared" si="35"/>
        <v>9</v>
      </c>
      <c r="AV84" s="60">
        <f t="shared" si="36"/>
        <v>0</v>
      </c>
      <c r="AW84" s="60">
        <f t="shared" si="37"/>
        <v>0</v>
      </c>
      <c r="AX84" s="60">
        <f t="shared" si="38"/>
        <v>16</v>
      </c>
      <c r="AY84" s="60">
        <f t="shared" si="39"/>
        <v>6</v>
      </c>
      <c r="AZ84" s="60">
        <f t="shared" si="40"/>
        <v>1</v>
      </c>
      <c r="BA84" s="68">
        <f t="shared" si="41"/>
        <v>2</v>
      </c>
      <c r="BB84" s="62">
        <f t="shared" si="27"/>
        <v>0</v>
      </c>
      <c r="BC84" s="63">
        <f t="shared" si="27"/>
        <v>0</v>
      </c>
      <c r="BD84" s="63">
        <f t="shared" si="27"/>
        <v>0</v>
      </c>
      <c r="BE84" s="63">
        <f t="shared" si="26"/>
        <v>0</v>
      </c>
      <c r="BF84" s="63">
        <f t="shared" si="26"/>
        <v>0.33333333333333331</v>
      </c>
      <c r="BG84" s="63">
        <f t="shared" si="26"/>
        <v>0.17647058823529413</v>
      </c>
      <c r="BH84" s="63">
        <f t="shared" si="26"/>
        <v>0</v>
      </c>
      <c r="BI84" s="63">
        <f t="shared" si="26"/>
        <v>0</v>
      </c>
      <c r="BJ84" s="63">
        <f t="shared" si="26"/>
        <v>0.31372549019607843</v>
      </c>
      <c r="BK84" s="63">
        <f t="shared" si="26"/>
        <v>0.11764705882352941</v>
      </c>
      <c r="BL84" s="63">
        <f t="shared" si="26"/>
        <v>1.9607843137254902E-2</v>
      </c>
      <c r="BM84" s="64">
        <f t="shared" si="26"/>
        <v>3.9215686274509803E-2</v>
      </c>
    </row>
    <row r="85" spans="12:65" hidden="1">
      <c r="L85" t="s">
        <v>30</v>
      </c>
      <c r="M85" t="s">
        <v>75</v>
      </c>
      <c r="N85" s="55">
        <v>2</v>
      </c>
      <c r="O85" s="55"/>
      <c r="P85" s="55">
        <v>1</v>
      </c>
      <c r="Q85" s="55">
        <v>1</v>
      </c>
      <c r="R85" s="55"/>
      <c r="S85" s="55"/>
      <c r="T85" s="55"/>
      <c r="U85" s="55"/>
      <c r="W85" s="55"/>
      <c r="X85" s="55"/>
      <c r="Y85" s="55"/>
      <c r="Z85" s="56"/>
      <c r="AA85" s="56"/>
      <c r="AB85" s="56"/>
      <c r="AO85">
        <v>4</v>
      </c>
      <c r="AP85" s="58">
        <f t="shared" si="30"/>
        <v>0</v>
      </c>
      <c r="AQ85" s="60">
        <f t="shared" si="31"/>
        <v>0</v>
      </c>
      <c r="AR85" s="60">
        <f t="shared" si="32"/>
        <v>0</v>
      </c>
      <c r="AS85" s="60">
        <f t="shared" si="33"/>
        <v>0</v>
      </c>
      <c r="AT85" s="60">
        <f t="shared" si="34"/>
        <v>0</v>
      </c>
      <c r="AU85" s="60">
        <f t="shared" si="35"/>
        <v>0</v>
      </c>
      <c r="AV85" s="60">
        <f t="shared" si="36"/>
        <v>0</v>
      </c>
      <c r="AW85" s="60">
        <f t="shared" si="37"/>
        <v>0</v>
      </c>
      <c r="AX85" s="60">
        <f t="shared" si="38"/>
        <v>0</v>
      </c>
      <c r="AY85" s="60">
        <f t="shared" si="39"/>
        <v>1</v>
      </c>
      <c r="AZ85" s="60">
        <f t="shared" si="40"/>
        <v>1</v>
      </c>
      <c r="BA85" s="68">
        <f t="shared" si="41"/>
        <v>2</v>
      </c>
      <c r="BB85" s="62">
        <f t="shared" si="27"/>
        <v>0</v>
      </c>
      <c r="BC85" s="63">
        <f t="shared" si="27"/>
        <v>0</v>
      </c>
      <c r="BD85" s="63">
        <f t="shared" si="27"/>
        <v>0</v>
      </c>
      <c r="BE85" s="63">
        <f t="shared" si="26"/>
        <v>0</v>
      </c>
      <c r="BF85" s="63">
        <f t="shared" si="26"/>
        <v>0</v>
      </c>
      <c r="BG85" s="63">
        <f t="shared" si="26"/>
        <v>0</v>
      </c>
      <c r="BH85" s="63">
        <f t="shared" si="26"/>
        <v>0</v>
      </c>
      <c r="BI85" s="63">
        <f t="shared" si="26"/>
        <v>0</v>
      </c>
      <c r="BJ85" s="63">
        <f t="shared" si="26"/>
        <v>0</v>
      </c>
      <c r="BK85" s="63">
        <f t="shared" si="26"/>
        <v>0.25</v>
      </c>
      <c r="BL85" s="63">
        <f t="shared" si="26"/>
        <v>0.25</v>
      </c>
      <c r="BM85" s="64">
        <f t="shared" si="26"/>
        <v>0.5</v>
      </c>
    </row>
    <row r="86" spans="12:65" hidden="1">
      <c r="L86" t="s">
        <v>30</v>
      </c>
      <c r="M86" t="s">
        <v>76</v>
      </c>
      <c r="N86" s="55"/>
      <c r="O86" s="55"/>
      <c r="P86" s="55"/>
      <c r="Q86" s="55"/>
      <c r="R86" s="55"/>
      <c r="S86" s="55">
        <v>1</v>
      </c>
      <c r="T86" s="55"/>
      <c r="U86" s="55"/>
      <c r="W86" s="55"/>
      <c r="X86" s="55"/>
      <c r="Y86" s="55"/>
      <c r="Z86" s="56"/>
      <c r="AA86" s="56"/>
      <c r="AB86" s="56"/>
      <c r="AO86">
        <v>1</v>
      </c>
      <c r="AP86" s="58">
        <f t="shared" si="30"/>
        <v>0</v>
      </c>
      <c r="AQ86" s="60">
        <f t="shared" si="31"/>
        <v>0</v>
      </c>
      <c r="AR86" s="60">
        <f t="shared" si="32"/>
        <v>0</v>
      </c>
      <c r="AS86" s="60">
        <f t="shared" si="33"/>
        <v>0</v>
      </c>
      <c r="AT86" s="60">
        <f t="shared" si="34"/>
        <v>1</v>
      </c>
      <c r="AU86" s="60">
        <f t="shared" si="35"/>
        <v>0</v>
      </c>
      <c r="AV86" s="60">
        <f t="shared" si="36"/>
        <v>0</v>
      </c>
      <c r="AW86" s="60">
        <f t="shared" si="37"/>
        <v>0</v>
      </c>
      <c r="AX86" s="60">
        <f t="shared" si="38"/>
        <v>0</v>
      </c>
      <c r="AY86" s="60">
        <f t="shared" si="39"/>
        <v>0</v>
      </c>
      <c r="AZ86" s="60">
        <f t="shared" si="40"/>
        <v>0</v>
      </c>
      <c r="BA86" s="68">
        <f t="shared" si="41"/>
        <v>0</v>
      </c>
      <c r="BB86" s="62">
        <f t="shared" si="27"/>
        <v>0</v>
      </c>
      <c r="BC86" s="63">
        <f t="shared" si="27"/>
        <v>0</v>
      </c>
      <c r="BD86" s="63">
        <f t="shared" si="27"/>
        <v>0</v>
      </c>
      <c r="BE86" s="63">
        <f t="shared" si="26"/>
        <v>0</v>
      </c>
      <c r="BF86" s="63">
        <f t="shared" si="26"/>
        <v>1</v>
      </c>
      <c r="BG86" s="63">
        <f t="shared" si="26"/>
        <v>0</v>
      </c>
      <c r="BH86" s="63">
        <f t="shared" si="26"/>
        <v>0</v>
      </c>
      <c r="BI86" s="63">
        <f t="shared" si="26"/>
        <v>0</v>
      </c>
      <c r="BJ86" s="63">
        <f t="shared" si="26"/>
        <v>0</v>
      </c>
      <c r="BK86" s="63">
        <f t="shared" si="26"/>
        <v>0</v>
      </c>
      <c r="BL86" s="63">
        <f t="shared" si="26"/>
        <v>0</v>
      </c>
      <c r="BM86" s="64">
        <f t="shared" si="26"/>
        <v>0</v>
      </c>
    </row>
    <row r="87" spans="12:65" hidden="1">
      <c r="L87" t="s">
        <v>30</v>
      </c>
      <c r="M87" t="s">
        <v>78</v>
      </c>
      <c r="N87" s="55"/>
      <c r="O87" s="55">
        <v>10</v>
      </c>
      <c r="P87" s="55"/>
      <c r="Q87" s="55">
        <v>2</v>
      </c>
      <c r="R87" s="55"/>
      <c r="S87" s="55">
        <v>12</v>
      </c>
      <c r="T87" s="55"/>
      <c r="U87" s="55"/>
      <c r="W87" s="55"/>
      <c r="X87" s="55"/>
      <c r="Y87" s="55"/>
      <c r="Z87" s="56"/>
      <c r="AA87" s="56"/>
      <c r="AB87" s="56"/>
      <c r="AO87">
        <v>24</v>
      </c>
      <c r="AP87" s="58">
        <f t="shared" si="30"/>
        <v>0</v>
      </c>
      <c r="AQ87" s="60">
        <f t="shared" si="31"/>
        <v>0</v>
      </c>
      <c r="AR87" s="60">
        <f t="shared" si="32"/>
        <v>0</v>
      </c>
      <c r="AS87" s="60">
        <f t="shared" si="33"/>
        <v>0</v>
      </c>
      <c r="AT87" s="60">
        <f t="shared" si="34"/>
        <v>12</v>
      </c>
      <c r="AU87" s="60">
        <f t="shared" si="35"/>
        <v>0</v>
      </c>
      <c r="AV87" s="60">
        <f t="shared" si="36"/>
        <v>0</v>
      </c>
      <c r="AW87" s="60">
        <f t="shared" si="37"/>
        <v>0</v>
      </c>
      <c r="AX87" s="60">
        <f t="shared" si="38"/>
        <v>10</v>
      </c>
      <c r="AY87" s="60">
        <f t="shared" si="39"/>
        <v>2</v>
      </c>
      <c r="AZ87" s="60">
        <f t="shared" si="40"/>
        <v>0</v>
      </c>
      <c r="BA87" s="68">
        <f t="shared" si="41"/>
        <v>0</v>
      </c>
      <c r="BB87" s="62">
        <f t="shared" si="27"/>
        <v>0</v>
      </c>
      <c r="BC87" s="63">
        <f t="shared" si="27"/>
        <v>0</v>
      </c>
      <c r="BD87" s="63">
        <f t="shared" si="27"/>
        <v>0</v>
      </c>
      <c r="BE87" s="63">
        <f t="shared" si="26"/>
        <v>0</v>
      </c>
      <c r="BF87" s="63">
        <f t="shared" si="26"/>
        <v>0.5</v>
      </c>
      <c r="BG87" s="63">
        <f t="shared" si="26"/>
        <v>0</v>
      </c>
      <c r="BH87" s="63">
        <f t="shared" si="26"/>
        <v>0</v>
      </c>
      <c r="BI87" s="63">
        <f t="shared" si="26"/>
        <v>0</v>
      </c>
      <c r="BJ87" s="63">
        <f t="shared" si="26"/>
        <v>0.41666666666666669</v>
      </c>
      <c r="BK87" s="63">
        <f t="shared" si="26"/>
        <v>8.3333333333333329E-2</v>
      </c>
      <c r="BL87" s="63">
        <f t="shared" si="26"/>
        <v>0</v>
      </c>
      <c r="BM87" s="64">
        <f t="shared" si="26"/>
        <v>0</v>
      </c>
    </row>
    <row r="88" spans="12:65">
      <c r="L88" t="s">
        <v>30</v>
      </c>
      <c r="M88" t="s">
        <v>79</v>
      </c>
      <c r="N88" s="55"/>
      <c r="O88" s="55">
        <v>5</v>
      </c>
      <c r="P88" s="55"/>
      <c r="Q88" s="55">
        <v>1</v>
      </c>
      <c r="R88" s="55"/>
      <c r="S88" s="55"/>
      <c r="T88" s="55"/>
      <c r="U88" s="55"/>
      <c r="W88" s="55"/>
      <c r="X88" s="55"/>
      <c r="Y88" s="55"/>
      <c r="Z88" s="56"/>
      <c r="AA88" s="56"/>
      <c r="AB88" s="56"/>
      <c r="AO88">
        <v>6</v>
      </c>
      <c r="AP88" s="58">
        <f t="shared" si="30"/>
        <v>0</v>
      </c>
      <c r="AQ88" s="60">
        <f t="shared" si="31"/>
        <v>0</v>
      </c>
      <c r="AR88" s="60">
        <f t="shared" si="32"/>
        <v>0</v>
      </c>
      <c r="AS88" s="60">
        <f t="shared" si="33"/>
        <v>0</v>
      </c>
      <c r="AT88" s="60">
        <f t="shared" si="34"/>
        <v>0</v>
      </c>
      <c r="AU88" s="60">
        <f t="shared" si="35"/>
        <v>0</v>
      </c>
      <c r="AV88" s="60">
        <f t="shared" si="36"/>
        <v>0</v>
      </c>
      <c r="AW88" s="60">
        <f t="shared" si="37"/>
        <v>0</v>
      </c>
      <c r="AX88" s="60">
        <f t="shared" si="38"/>
        <v>5</v>
      </c>
      <c r="AY88" s="60">
        <f t="shared" si="39"/>
        <v>1</v>
      </c>
      <c r="AZ88" s="60">
        <f t="shared" si="40"/>
        <v>0</v>
      </c>
      <c r="BA88" s="68">
        <f t="shared" si="41"/>
        <v>0</v>
      </c>
      <c r="BB88" s="62">
        <f t="shared" si="27"/>
        <v>0</v>
      </c>
      <c r="BC88" s="63">
        <f t="shared" si="27"/>
        <v>0</v>
      </c>
      <c r="BD88" s="63">
        <f t="shared" si="27"/>
        <v>0</v>
      </c>
      <c r="BE88" s="63">
        <f t="shared" si="26"/>
        <v>0</v>
      </c>
      <c r="BF88" s="63">
        <f t="shared" si="26"/>
        <v>0</v>
      </c>
      <c r="BG88" s="63">
        <f t="shared" si="26"/>
        <v>0</v>
      </c>
      <c r="BH88" s="63">
        <f t="shared" si="26"/>
        <v>0</v>
      </c>
      <c r="BI88" s="63">
        <f t="shared" si="26"/>
        <v>0</v>
      </c>
      <c r="BJ88" s="63">
        <f t="shared" si="26"/>
        <v>0.83333333333333337</v>
      </c>
      <c r="BK88" s="63">
        <f t="shared" si="26"/>
        <v>0.16666666666666666</v>
      </c>
      <c r="BL88" s="63">
        <f t="shared" si="26"/>
        <v>0</v>
      </c>
      <c r="BM88" s="64">
        <f t="shared" si="26"/>
        <v>0</v>
      </c>
    </row>
    <row r="89" spans="12:65" hidden="1">
      <c r="L89" t="s">
        <v>30</v>
      </c>
      <c r="M89" t="s">
        <v>77</v>
      </c>
      <c r="N89" s="55"/>
      <c r="O89" s="55">
        <v>1</v>
      </c>
      <c r="P89" s="55"/>
      <c r="Q89" s="55">
        <v>2</v>
      </c>
      <c r="R89" s="55"/>
      <c r="S89" s="55">
        <v>4</v>
      </c>
      <c r="T89" s="55"/>
      <c r="U89" s="55">
        <v>9</v>
      </c>
      <c r="W89" s="55"/>
      <c r="X89" s="55"/>
      <c r="Y89" s="55"/>
      <c r="Z89" s="56"/>
      <c r="AA89" s="56"/>
      <c r="AB89" s="56"/>
      <c r="AO89">
        <v>16</v>
      </c>
      <c r="AP89" s="58">
        <f t="shared" si="30"/>
        <v>0</v>
      </c>
      <c r="AQ89" s="60">
        <f t="shared" si="31"/>
        <v>0</v>
      </c>
      <c r="AR89" s="60">
        <f t="shared" si="32"/>
        <v>0</v>
      </c>
      <c r="AS89" s="60">
        <f t="shared" si="33"/>
        <v>0</v>
      </c>
      <c r="AT89" s="60">
        <f t="shared" si="34"/>
        <v>4</v>
      </c>
      <c r="AU89" s="60">
        <f t="shared" si="35"/>
        <v>9</v>
      </c>
      <c r="AV89" s="60">
        <f t="shared" si="36"/>
        <v>0</v>
      </c>
      <c r="AW89" s="60">
        <f t="shared" si="37"/>
        <v>0</v>
      </c>
      <c r="AX89" s="60">
        <f t="shared" si="38"/>
        <v>1</v>
      </c>
      <c r="AY89" s="60">
        <f t="shared" si="39"/>
        <v>2</v>
      </c>
      <c r="AZ89" s="60">
        <f t="shared" si="40"/>
        <v>0</v>
      </c>
      <c r="BA89" s="68">
        <f t="shared" si="41"/>
        <v>0</v>
      </c>
      <c r="BB89" s="62">
        <f t="shared" si="27"/>
        <v>0</v>
      </c>
      <c r="BC89" s="63">
        <f t="shared" si="27"/>
        <v>0</v>
      </c>
      <c r="BD89" s="63">
        <f t="shared" si="27"/>
        <v>0</v>
      </c>
      <c r="BE89" s="63">
        <f t="shared" si="26"/>
        <v>0</v>
      </c>
      <c r="BF89" s="63">
        <f t="shared" si="26"/>
        <v>0.25</v>
      </c>
      <c r="BG89" s="63">
        <f t="shared" si="26"/>
        <v>0.5625</v>
      </c>
      <c r="BH89" s="63">
        <f t="shared" si="26"/>
        <v>0</v>
      </c>
      <c r="BI89" s="63">
        <f t="shared" si="26"/>
        <v>0</v>
      </c>
      <c r="BJ89" s="63">
        <f t="shared" si="26"/>
        <v>6.25E-2</v>
      </c>
      <c r="BK89" s="63">
        <f t="shared" si="26"/>
        <v>0.125</v>
      </c>
      <c r="BL89" s="63">
        <f t="shared" si="26"/>
        <v>0</v>
      </c>
      <c r="BM89" s="64">
        <f t="shared" si="26"/>
        <v>0</v>
      </c>
    </row>
    <row r="90" spans="12:65" hidden="1">
      <c r="L90" t="s">
        <v>31</v>
      </c>
      <c r="M90" t="s">
        <v>7</v>
      </c>
      <c r="N90" s="55">
        <f>SUM(N91:N94)</f>
        <v>0</v>
      </c>
      <c r="O90" s="55">
        <f t="shared" ref="O90:AO90" si="45">SUM(O91:O94)</f>
        <v>4</v>
      </c>
      <c r="P90" s="55">
        <f t="shared" si="45"/>
        <v>5</v>
      </c>
      <c r="Q90" s="55">
        <f t="shared" si="45"/>
        <v>2</v>
      </c>
      <c r="R90" s="55">
        <f t="shared" si="45"/>
        <v>0</v>
      </c>
      <c r="S90" s="55">
        <f t="shared" si="45"/>
        <v>0</v>
      </c>
      <c r="T90" s="55">
        <f t="shared" si="45"/>
        <v>1</v>
      </c>
      <c r="U90" s="55">
        <f t="shared" si="45"/>
        <v>1</v>
      </c>
      <c r="V90" s="55">
        <f t="shared" si="45"/>
        <v>2</v>
      </c>
      <c r="W90" s="55">
        <f t="shared" si="45"/>
        <v>0</v>
      </c>
      <c r="X90" s="55">
        <f t="shared" si="45"/>
        <v>0</v>
      </c>
      <c r="Y90" s="55">
        <f t="shared" si="45"/>
        <v>0</v>
      </c>
      <c r="Z90" s="55">
        <f t="shared" si="45"/>
        <v>5</v>
      </c>
      <c r="AA90" s="55">
        <f t="shared" si="45"/>
        <v>0</v>
      </c>
      <c r="AB90" s="55">
        <f t="shared" si="45"/>
        <v>0</v>
      </c>
      <c r="AC90" s="55">
        <f t="shared" si="45"/>
        <v>0</v>
      </c>
      <c r="AD90" s="55">
        <f t="shared" si="45"/>
        <v>1</v>
      </c>
      <c r="AE90" s="55">
        <f t="shared" si="45"/>
        <v>0</v>
      </c>
      <c r="AF90" s="55">
        <f t="shared" si="45"/>
        <v>0</v>
      </c>
      <c r="AG90" s="55">
        <f t="shared" si="45"/>
        <v>0</v>
      </c>
      <c r="AH90" s="55">
        <f t="shared" si="45"/>
        <v>1</v>
      </c>
      <c r="AI90" s="55">
        <f t="shared" si="45"/>
        <v>0</v>
      </c>
      <c r="AJ90" s="55">
        <f t="shared" si="45"/>
        <v>1</v>
      </c>
      <c r="AK90" s="55">
        <f t="shared" si="45"/>
        <v>2</v>
      </c>
      <c r="AL90" s="55">
        <f t="shared" si="45"/>
        <v>0</v>
      </c>
      <c r="AM90" s="55">
        <f t="shared" si="45"/>
        <v>0</v>
      </c>
      <c r="AN90" s="55">
        <f t="shared" si="45"/>
        <v>0</v>
      </c>
      <c r="AO90" s="55">
        <f t="shared" si="45"/>
        <v>25</v>
      </c>
      <c r="AP90" s="58">
        <f t="shared" si="30"/>
        <v>0</v>
      </c>
      <c r="AQ90" s="60">
        <f t="shared" si="31"/>
        <v>2</v>
      </c>
      <c r="AR90" s="60">
        <f t="shared" si="32"/>
        <v>1</v>
      </c>
      <c r="AS90" s="60">
        <f t="shared" si="33"/>
        <v>9</v>
      </c>
      <c r="AT90" s="60">
        <f t="shared" si="34"/>
        <v>0</v>
      </c>
      <c r="AU90" s="60">
        <f t="shared" si="35"/>
        <v>1</v>
      </c>
      <c r="AV90" s="60">
        <f t="shared" si="36"/>
        <v>1</v>
      </c>
      <c r="AW90" s="60">
        <f t="shared" si="37"/>
        <v>0</v>
      </c>
      <c r="AX90" s="60">
        <f t="shared" si="38"/>
        <v>4</v>
      </c>
      <c r="AY90" s="60">
        <f t="shared" si="39"/>
        <v>2</v>
      </c>
      <c r="AZ90" s="60">
        <f t="shared" si="40"/>
        <v>5</v>
      </c>
      <c r="BA90" s="68">
        <f t="shared" si="41"/>
        <v>0</v>
      </c>
      <c r="BB90" s="62">
        <f t="shared" si="27"/>
        <v>0</v>
      </c>
      <c r="BC90" s="63">
        <f t="shared" si="27"/>
        <v>0.08</v>
      </c>
      <c r="BD90" s="63">
        <f t="shared" si="27"/>
        <v>0.04</v>
      </c>
      <c r="BE90" s="63">
        <f t="shared" si="26"/>
        <v>0.36</v>
      </c>
      <c r="BF90" s="63">
        <f t="shared" si="26"/>
        <v>0</v>
      </c>
      <c r="BG90" s="63">
        <f t="shared" si="26"/>
        <v>0.04</v>
      </c>
      <c r="BH90" s="63">
        <f t="shared" si="26"/>
        <v>0.04</v>
      </c>
      <c r="BI90" s="63">
        <f t="shared" si="26"/>
        <v>0</v>
      </c>
      <c r="BJ90" s="63">
        <f t="shared" si="26"/>
        <v>0.16</v>
      </c>
      <c r="BK90" s="63">
        <f t="shared" si="26"/>
        <v>0.08</v>
      </c>
      <c r="BL90" s="63">
        <f t="shared" si="26"/>
        <v>0.2</v>
      </c>
      <c r="BM90" s="64">
        <f t="shared" si="26"/>
        <v>0</v>
      </c>
    </row>
    <row r="91" spans="12:65" hidden="1">
      <c r="L91" t="s">
        <v>31</v>
      </c>
      <c r="M91" t="s">
        <v>75</v>
      </c>
      <c r="N91" s="55"/>
      <c r="O91" s="55"/>
      <c r="P91" s="55">
        <v>2</v>
      </c>
      <c r="Q91" s="55"/>
      <c r="R91" s="55"/>
      <c r="S91" s="55"/>
      <c r="T91" s="55"/>
      <c r="U91" s="55"/>
      <c r="W91" s="55"/>
      <c r="X91" s="55"/>
      <c r="Y91" s="55"/>
      <c r="Z91" s="56"/>
      <c r="AA91" s="56"/>
      <c r="AB91" s="56"/>
      <c r="AO91">
        <v>2</v>
      </c>
      <c r="AP91" s="58">
        <f t="shared" si="30"/>
        <v>0</v>
      </c>
      <c r="AQ91" s="60">
        <f t="shared" si="31"/>
        <v>0</v>
      </c>
      <c r="AR91" s="60">
        <f t="shared" si="32"/>
        <v>0</v>
      </c>
      <c r="AS91" s="60">
        <f t="shared" si="33"/>
        <v>0</v>
      </c>
      <c r="AT91" s="60">
        <f t="shared" si="34"/>
        <v>0</v>
      </c>
      <c r="AU91" s="60">
        <f t="shared" si="35"/>
        <v>0</v>
      </c>
      <c r="AV91" s="60">
        <f t="shared" si="36"/>
        <v>0</v>
      </c>
      <c r="AW91" s="60">
        <f t="shared" si="37"/>
        <v>0</v>
      </c>
      <c r="AX91" s="60">
        <f t="shared" si="38"/>
        <v>0</v>
      </c>
      <c r="AY91" s="60">
        <f t="shared" si="39"/>
        <v>0</v>
      </c>
      <c r="AZ91" s="60">
        <f t="shared" si="40"/>
        <v>2</v>
      </c>
      <c r="BA91" s="68">
        <f t="shared" si="41"/>
        <v>0</v>
      </c>
      <c r="BB91" s="62">
        <f t="shared" si="27"/>
        <v>0</v>
      </c>
      <c r="BC91" s="63">
        <f t="shared" si="27"/>
        <v>0</v>
      </c>
      <c r="BD91" s="63">
        <f t="shared" si="27"/>
        <v>0</v>
      </c>
      <c r="BE91" s="63">
        <f t="shared" si="26"/>
        <v>0</v>
      </c>
      <c r="BF91" s="63">
        <f t="shared" si="26"/>
        <v>0</v>
      </c>
      <c r="BG91" s="63">
        <f t="shared" si="26"/>
        <v>0</v>
      </c>
      <c r="BH91" s="63">
        <f t="shared" ref="BH91:BM133" si="46">AV91/$AO91</f>
        <v>0</v>
      </c>
      <c r="BI91" s="63">
        <f t="shared" si="46"/>
        <v>0</v>
      </c>
      <c r="BJ91" s="63">
        <f t="shared" si="46"/>
        <v>0</v>
      </c>
      <c r="BK91" s="63">
        <f t="shared" si="46"/>
        <v>0</v>
      </c>
      <c r="BL91" s="63">
        <f t="shared" si="46"/>
        <v>1</v>
      </c>
      <c r="BM91" s="64">
        <f t="shared" si="46"/>
        <v>0</v>
      </c>
    </row>
    <row r="92" spans="12:65" hidden="1">
      <c r="L92" t="s">
        <v>31</v>
      </c>
      <c r="M92" t="s">
        <v>76</v>
      </c>
      <c r="N92" s="55"/>
      <c r="O92" s="55"/>
      <c r="P92" s="55">
        <v>1</v>
      </c>
      <c r="Q92" s="55"/>
      <c r="R92" s="55"/>
      <c r="S92" s="55"/>
      <c r="T92" s="55"/>
      <c r="U92" s="55"/>
      <c r="W92" s="55"/>
      <c r="X92" s="55"/>
      <c r="Y92" s="55"/>
      <c r="Z92" s="56"/>
      <c r="AA92" s="56"/>
      <c r="AB92" s="56"/>
      <c r="AO92">
        <v>1</v>
      </c>
      <c r="AP92" s="58">
        <f t="shared" si="30"/>
        <v>0</v>
      </c>
      <c r="AQ92" s="60">
        <f t="shared" si="31"/>
        <v>0</v>
      </c>
      <c r="AR92" s="60">
        <f t="shared" si="32"/>
        <v>0</v>
      </c>
      <c r="AS92" s="60">
        <f t="shared" si="33"/>
        <v>0</v>
      </c>
      <c r="AT92" s="60">
        <f t="shared" si="34"/>
        <v>0</v>
      </c>
      <c r="AU92" s="60">
        <f t="shared" si="35"/>
        <v>0</v>
      </c>
      <c r="AV92" s="60">
        <f t="shared" si="36"/>
        <v>0</v>
      </c>
      <c r="AW92" s="60">
        <f t="shared" si="37"/>
        <v>0</v>
      </c>
      <c r="AX92" s="60">
        <f t="shared" si="38"/>
        <v>0</v>
      </c>
      <c r="AY92" s="60">
        <f t="shared" si="39"/>
        <v>0</v>
      </c>
      <c r="AZ92" s="60">
        <f t="shared" si="40"/>
        <v>1</v>
      </c>
      <c r="BA92" s="68">
        <f t="shared" si="41"/>
        <v>0</v>
      </c>
      <c r="BB92" s="62">
        <f t="shared" si="27"/>
        <v>0</v>
      </c>
      <c r="BC92" s="63">
        <f t="shared" si="27"/>
        <v>0</v>
      </c>
      <c r="BD92" s="63">
        <f t="shared" si="27"/>
        <v>0</v>
      </c>
      <c r="BE92" s="63">
        <f t="shared" si="27"/>
        <v>0</v>
      </c>
      <c r="BF92" s="63">
        <f t="shared" si="27"/>
        <v>0</v>
      </c>
      <c r="BG92" s="63">
        <f t="shared" si="27"/>
        <v>0</v>
      </c>
      <c r="BH92" s="63">
        <f t="shared" si="46"/>
        <v>0</v>
      </c>
      <c r="BI92" s="63">
        <f t="shared" si="46"/>
        <v>0</v>
      </c>
      <c r="BJ92" s="63">
        <f t="shared" si="46"/>
        <v>0</v>
      </c>
      <c r="BK92" s="63">
        <f t="shared" si="46"/>
        <v>0</v>
      </c>
      <c r="BL92" s="63">
        <f t="shared" si="46"/>
        <v>1</v>
      </c>
      <c r="BM92" s="64">
        <f t="shared" si="46"/>
        <v>0</v>
      </c>
    </row>
    <row r="93" spans="12:65" hidden="1">
      <c r="L93" t="s">
        <v>31</v>
      </c>
      <c r="M93" t="s">
        <v>78</v>
      </c>
      <c r="N93" s="55"/>
      <c r="O93" s="55">
        <v>4</v>
      </c>
      <c r="P93" s="55"/>
      <c r="Q93" s="55"/>
      <c r="R93" s="55"/>
      <c r="S93" s="55"/>
      <c r="T93" s="55"/>
      <c r="U93" s="55"/>
      <c r="W93" s="55"/>
      <c r="X93" s="55"/>
      <c r="Y93" s="55"/>
      <c r="Z93" s="56"/>
      <c r="AA93" s="56"/>
      <c r="AB93" s="56"/>
      <c r="AO93">
        <v>4</v>
      </c>
      <c r="AP93" s="58">
        <f t="shared" si="30"/>
        <v>0</v>
      </c>
      <c r="AQ93" s="60">
        <f t="shared" si="31"/>
        <v>0</v>
      </c>
      <c r="AR93" s="60">
        <f t="shared" si="32"/>
        <v>0</v>
      </c>
      <c r="AS93" s="60">
        <f t="shared" si="33"/>
        <v>0</v>
      </c>
      <c r="AT93" s="60">
        <f t="shared" si="34"/>
        <v>0</v>
      </c>
      <c r="AU93" s="60">
        <f t="shared" si="35"/>
        <v>0</v>
      </c>
      <c r="AV93" s="60">
        <f t="shared" si="36"/>
        <v>0</v>
      </c>
      <c r="AW93" s="60">
        <f t="shared" si="37"/>
        <v>0</v>
      </c>
      <c r="AX93" s="60">
        <f t="shared" si="38"/>
        <v>4</v>
      </c>
      <c r="AY93" s="60">
        <f t="shared" si="39"/>
        <v>0</v>
      </c>
      <c r="AZ93" s="60">
        <f t="shared" si="40"/>
        <v>0</v>
      </c>
      <c r="BA93" s="68">
        <f t="shared" si="41"/>
        <v>0</v>
      </c>
      <c r="BB93" s="62">
        <f t="shared" si="27"/>
        <v>0</v>
      </c>
      <c r="BC93" s="63">
        <f t="shared" si="27"/>
        <v>0</v>
      </c>
      <c r="BD93" s="63">
        <f t="shared" si="27"/>
        <v>0</v>
      </c>
      <c r="BE93" s="63">
        <f t="shared" si="27"/>
        <v>0</v>
      </c>
      <c r="BF93" s="63">
        <f t="shared" si="27"/>
        <v>0</v>
      </c>
      <c r="BG93" s="63">
        <f t="shared" si="27"/>
        <v>0</v>
      </c>
      <c r="BH93" s="63">
        <f t="shared" si="46"/>
        <v>0</v>
      </c>
      <c r="BI93" s="63">
        <f t="shared" si="46"/>
        <v>0</v>
      </c>
      <c r="BJ93" s="63">
        <f t="shared" si="46"/>
        <v>1</v>
      </c>
      <c r="BK93" s="63">
        <f t="shared" si="46"/>
        <v>0</v>
      </c>
      <c r="BL93" s="63">
        <f t="shared" si="46"/>
        <v>0</v>
      </c>
      <c r="BM93" s="64">
        <f t="shared" si="46"/>
        <v>0</v>
      </c>
    </row>
    <row r="94" spans="12:65" hidden="1">
      <c r="L94" t="s">
        <v>31</v>
      </c>
      <c r="M94" t="s">
        <v>77</v>
      </c>
      <c r="N94" s="55"/>
      <c r="O94" s="55"/>
      <c r="P94" s="55">
        <v>2</v>
      </c>
      <c r="Q94" s="55">
        <v>2</v>
      </c>
      <c r="R94" s="55"/>
      <c r="S94" s="55"/>
      <c r="T94" s="55">
        <v>1</v>
      </c>
      <c r="U94" s="55">
        <v>1</v>
      </c>
      <c r="V94">
        <v>2</v>
      </c>
      <c r="W94" s="55"/>
      <c r="X94" s="55"/>
      <c r="Y94" s="55"/>
      <c r="Z94" s="56">
        <v>5</v>
      </c>
      <c r="AA94" s="56"/>
      <c r="AB94" s="56"/>
      <c r="AD94">
        <v>1</v>
      </c>
      <c r="AH94">
        <v>1</v>
      </c>
      <c r="AJ94">
        <v>1</v>
      </c>
      <c r="AK94">
        <v>2</v>
      </c>
      <c r="AO94">
        <v>18</v>
      </c>
      <c r="AP94" s="58">
        <f t="shared" si="30"/>
        <v>0</v>
      </c>
      <c r="AQ94" s="60">
        <f t="shared" si="31"/>
        <v>2</v>
      </c>
      <c r="AR94" s="60">
        <f t="shared" si="32"/>
        <v>1</v>
      </c>
      <c r="AS94" s="60">
        <f t="shared" si="33"/>
        <v>9</v>
      </c>
      <c r="AT94" s="60">
        <f t="shared" si="34"/>
        <v>0</v>
      </c>
      <c r="AU94" s="60">
        <f t="shared" si="35"/>
        <v>1</v>
      </c>
      <c r="AV94" s="60">
        <f t="shared" si="36"/>
        <v>1</v>
      </c>
      <c r="AW94" s="60">
        <f t="shared" si="37"/>
        <v>0</v>
      </c>
      <c r="AX94" s="60">
        <f t="shared" si="38"/>
        <v>0</v>
      </c>
      <c r="AY94" s="60">
        <f t="shared" si="39"/>
        <v>2</v>
      </c>
      <c r="AZ94" s="60">
        <f t="shared" si="40"/>
        <v>2</v>
      </c>
      <c r="BA94" s="68">
        <f t="shared" si="41"/>
        <v>0</v>
      </c>
      <c r="BB94" s="62">
        <f t="shared" si="27"/>
        <v>0</v>
      </c>
      <c r="BC94" s="63">
        <f t="shared" si="27"/>
        <v>0.1111111111111111</v>
      </c>
      <c r="BD94" s="63">
        <f t="shared" si="27"/>
        <v>5.5555555555555552E-2</v>
      </c>
      <c r="BE94" s="63">
        <f t="shared" si="27"/>
        <v>0.5</v>
      </c>
      <c r="BF94" s="63">
        <f t="shared" si="27"/>
        <v>0</v>
      </c>
      <c r="BG94" s="63">
        <f t="shared" si="27"/>
        <v>5.5555555555555552E-2</v>
      </c>
      <c r="BH94" s="63">
        <f t="shared" si="46"/>
        <v>5.5555555555555552E-2</v>
      </c>
      <c r="BI94" s="63">
        <f t="shared" si="46"/>
        <v>0</v>
      </c>
      <c r="BJ94" s="63">
        <f t="shared" si="46"/>
        <v>0</v>
      </c>
      <c r="BK94" s="63">
        <f t="shared" si="46"/>
        <v>0.1111111111111111</v>
      </c>
      <c r="BL94" s="63">
        <f t="shared" si="46"/>
        <v>0.1111111111111111</v>
      </c>
      <c r="BM94" s="64">
        <f t="shared" si="46"/>
        <v>0</v>
      </c>
    </row>
    <row r="95" spans="12:65" hidden="1">
      <c r="L95" t="s">
        <v>32</v>
      </c>
      <c r="M95" t="s">
        <v>7</v>
      </c>
      <c r="N95" s="55">
        <f>SUM(N96:N99)</f>
        <v>0</v>
      </c>
      <c r="O95" s="55">
        <f t="shared" ref="O95:AO95" si="47">SUM(O96:O99)</f>
        <v>1</v>
      </c>
      <c r="P95" s="55">
        <f t="shared" si="47"/>
        <v>1</v>
      </c>
      <c r="Q95" s="55">
        <f t="shared" si="47"/>
        <v>0</v>
      </c>
      <c r="R95" s="55">
        <f t="shared" si="47"/>
        <v>1</v>
      </c>
      <c r="S95" s="55">
        <f t="shared" si="47"/>
        <v>30</v>
      </c>
      <c r="T95" s="55">
        <f t="shared" si="47"/>
        <v>0</v>
      </c>
      <c r="U95" s="55">
        <f t="shared" si="47"/>
        <v>5</v>
      </c>
      <c r="V95" s="55">
        <f t="shared" si="47"/>
        <v>0</v>
      </c>
      <c r="W95" s="55">
        <f t="shared" si="47"/>
        <v>0</v>
      </c>
      <c r="X95" s="55">
        <f t="shared" si="47"/>
        <v>0</v>
      </c>
      <c r="Y95" s="55">
        <f t="shared" si="47"/>
        <v>0</v>
      </c>
      <c r="Z95" s="55">
        <f t="shared" si="47"/>
        <v>0</v>
      </c>
      <c r="AA95" s="55">
        <f t="shared" si="47"/>
        <v>0</v>
      </c>
      <c r="AB95" s="55">
        <f t="shared" si="47"/>
        <v>0</v>
      </c>
      <c r="AC95" s="55">
        <f t="shared" si="47"/>
        <v>0</v>
      </c>
      <c r="AD95" s="55">
        <f t="shared" si="47"/>
        <v>0</v>
      </c>
      <c r="AE95" s="55">
        <f t="shared" si="47"/>
        <v>0</v>
      </c>
      <c r="AF95" s="55">
        <f t="shared" si="47"/>
        <v>0</v>
      </c>
      <c r="AG95" s="55">
        <f t="shared" si="47"/>
        <v>0</v>
      </c>
      <c r="AH95" s="55">
        <f t="shared" si="47"/>
        <v>0</v>
      </c>
      <c r="AI95" s="55">
        <f t="shared" si="47"/>
        <v>0</v>
      </c>
      <c r="AJ95" s="55">
        <f t="shared" si="47"/>
        <v>0</v>
      </c>
      <c r="AK95" s="55">
        <f t="shared" si="47"/>
        <v>0</v>
      </c>
      <c r="AL95" s="55">
        <f t="shared" si="47"/>
        <v>0</v>
      </c>
      <c r="AM95" s="55">
        <f t="shared" si="47"/>
        <v>0</v>
      </c>
      <c r="AN95" s="55">
        <f t="shared" si="47"/>
        <v>0</v>
      </c>
      <c r="AO95" s="55">
        <f t="shared" si="47"/>
        <v>38</v>
      </c>
      <c r="AP95" s="58">
        <f t="shared" si="30"/>
        <v>0</v>
      </c>
      <c r="AQ95" s="60">
        <f t="shared" si="31"/>
        <v>0</v>
      </c>
      <c r="AR95" s="60">
        <f t="shared" si="32"/>
        <v>0</v>
      </c>
      <c r="AS95" s="60">
        <f t="shared" si="33"/>
        <v>0</v>
      </c>
      <c r="AT95" s="60">
        <f t="shared" si="34"/>
        <v>30</v>
      </c>
      <c r="AU95" s="60">
        <f t="shared" si="35"/>
        <v>5</v>
      </c>
      <c r="AV95" s="60">
        <f t="shared" si="36"/>
        <v>0</v>
      </c>
      <c r="AW95" s="60">
        <f t="shared" si="37"/>
        <v>1</v>
      </c>
      <c r="AX95" s="60">
        <f t="shared" si="38"/>
        <v>1</v>
      </c>
      <c r="AY95" s="60">
        <f t="shared" si="39"/>
        <v>0</v>
      </c>
      <c r="AZ95" s="60">
        <f t="shared" si="40"/>
        <v>1</v>
      </c>
      <c r="BA95" s="68">
        <f t="shared" si="41"/>
        <v>0</v>
      </c>
      <c r="BB95" s="62">
        <f t="shared" si="27"/>
        <v>0</v>
      </c>
      <c r="BC95" s="63">
        <f t="shared" si="27"/>
        <v>0</v>
      </c>
      <c r="BD95" s="63">
        <f t="shared" si="27"/>
        <v>0</v>
      </c>
      <c r="BE95" s="63">
        <f t="shared" si="27"/>
        <v>0</v>
      </c>
      <c r="BF95" s="63">
        <f t="shared" si="27"/>
        <v>0.78947368421052633</v>
      </c>
      <c r="BG95" s="63">
        <f t="shared" si="27"/>
        <v>0.13157894736842105</v>
      </c>
      <c r="BH95" s="63">
        <f t="shared" si="46"/>
        <v>0</v>
      </c>
      <c r="BI95" s="63">
        <f t="shared" si="46"/>
        <v>2.6315789473684209E-2</v>
      </c>
      <c r="BJ95" s="63">
        <f t="shared" si="46"/>
        <v>2.6315789473684209E-2</v>
      </c>
      <c r="BK95" s="63">
        <f t="shared" si="46"/>
        <v>0</v>
      </c>
      <c r="BL95" s="63">
        <f t="shared" si="46"/>
        <v>2.6315789473684209E-2</v>
      </c>
      <c r="BM95" s="64">
        <f t="shared" si="46"/>
        <v>0</v>
      </c>
    </row>
    <row r="96" spans="12:65" hidden="1">
      <c r="L96" t="s">
        <v>32</v>
      </c>
      <c r="M96" t="s">
        <v>75</v>
      </c>
      <c r="N96" s="55"/>
      <c r="O96" s="55"/>
      <c r="P96" s="55"/>
      <c r="Q96" s="55"/>
      <c r="R96" s="55">
        <v>1</v>
      </c>
      <c r="S96" s="55"/>
      <c r="T96" s="55"/>
      <c r="U96" s="55"/>
      <c r="W96" s="55"/>
      <c r="X96" s="55"/>
      <c r="Y96" s="55"/>
      <c r="Z96" s="56"/>
      <c r="AA96" s="56"/>
      <c r="AB96" s="56"/>
      <c r="AO96">
        <v>1</v>
      </c>
      <c r="AP96" s="58">
        <f t="shared" si="30"/>
        <v>0</v>
      </c>
      <c r="AQ96" s="60">
        <f t="shared" si="31"/>
        <v>0</v>
      </c>
      <c r="AR96" s="60">
        <f t="shared" si="32"/>
        <v>0</v>
      </c>
      <c r="AS96" s="60">
        <f t="shared" si="33"/>
        <v>0</v>
      </c>
      <c r="AT96" s="60">
        <f t="shared" si="34"/>
        <v>0</v>
      </c>
      <c r="AU96" s="60">
        <f t="shared" si="35"/>
        <v>0</v>
      </c>
      <c r="AV96" s="60">
        <f t="shared" si="36"/>
        <v>0</v>
      </c>
      <c r="AW96" s="60">
        <f t="shared" si="37"/>
        <v>1</v>
      </c>
      <c r="AX96" s="60">
        <f t="shared" si="38"/>
        <v>0</v>
      </c>
      <c r="AY96" s="60">
        <f t="shared" si="39"/>
        <v>0</v>
      </c>
      <c r="AZ96" s="60">
        <f t="shared" si="40"/>
        <v>0</v>
      </c>
      <c r="BA96" s="68">
        <f t="shared" si="41"/>
        <v>0</v>
      </c>
      <c r="BB96" s="62">
        <f t="shared" si="27"/>
        <v>0</v>
      </c>
      <c r="BC96" s="63">
        <f t="shared" si="27"/>
        <v>0</v>
      </c>
      <c r="BD96" s="63">
        <f t="shared" si="27"/>
        <v>0</v>
      </c>
      <c r="BE96" s="63">
        <f t="shared" si="27"/>
        <v>0</v>
      </c>
      <c r="BF96" s="63">
        <f t="shared" si="27"/>
        <v>0</v>
      </c>
      <c r="BG96" s="63">
        <f t="shared" si="27"/>
        <v>0</v>
      </c>
      <c r="BH96" s="63">
        <f t="shared" si="46"/>
        <v>0</v>
      </c>
      <c r="BI96" s="63">
        <f t="shared" si="46"/>
        <v>1</v>
      </c>
      <c r="BJ96" s="63">
        <f t="shared" si="46"/>
        <v>0</v>
      </c>
      <c r="BK96" s="63">
        <f t="shared" si="46"/>
        <v>0</v>
      </c>
      <c r="BL96" s="63">
        <f t="shared" si="46"/>
        <v>0</v>
      </c>
      <c r="BM96" s="64">
        <f t="shared" si="46"/>
        <v>0</v>
      </c>
    </row>
    <row r="97" spans="12:65" hidden="1">
      <c r="L97" t="s">
        <v>32</v>
      </c>
      <c r="M97" t="s">
        <v>76</v>
      </c>
      <c r="N97" s="55"/>
      <c r="O97" s="55"/>
      <c r="P97" s="55"/>
      <c r="Q97" s="55"/>
      <c r="R97" s="55"/>
      <c r="S97" s="55"/>
      <c r="T97" s="55"/>
      <c r="U97" s="55">
        <v>5</v>
      </c>
      <c r="W97" s="55"/>
      <c r="X97" s="55"/>
      <c r="Y97" s="55"/>
      <c r="Z97" s="56"/>
      <c r="AA97" s="56"/>
      <c r="AB97" s="56"/>
      <c r="AO97">
        <v>5</v>
      </c>
      <c r="AP97" s="58">
        <f t="shared" si="30"/>
        <v>0</v>
      </c>
      <c r="AQ97" s="60">
        <f t="shared" si="31"/>
        <v>0</v>
      </c>
      <c r="AR97" s="60">
        <f t="shared" si="32"/>
        <v>0</v>
      </c>
      <c r="AS97" s="60">
        <f t="shared" si="33"/>
        <v>0</v>
      </c>
      <c r="AT97" s="60">
        <f t="shared" si="34"/>
        <v>0</v>
      </c>
      <c r="AU97" s="60">
        <f t="shared" si="35"/>
        <v>5</v>
      </c>
      <c r="AV97" s="60">
        <f t="shared" si="36"/>
        <v>0</v>
      </c>
      <c r="AW97" s="60">
        <f t="shared" si="37"/>
        <v>0</v>
      </c>
      <c r="AX97" s="60">
        <f t="shared" si="38"/>
        <v>0</v>
      </c>
      <c r="AY97" s="60">
        <f t="shared" si="39"/>
        <v>0</v>
      </c>
      <c r="AZ97" s="60">
        <f t="shared" si="40"/>
        <v>0</v>
      </c>
      <c r="BA97" s="68">
        <f t="shared" si="41"/>
        <v>0</v>
      </c>
      <c r="BB97" s="62">
        <f t="shared" si="27"/>
        <v>0</v>
      </c>
      <c r="BC97" s="63">
        <f t="shared" si="27"/>
        <v>0</v>
      </c>
      <c r="BD97" s="63">
        <f t="shared" si="27"/>
        <v>0</v>
      </c>
      <c r="BE97" s="63">
        <f t="shared" si="27"/>
        <v>0</v>
      </c>
      <c r="BF97" s="63">
        <f t="shared" si="27"/>
        <v>0</v>
      </c>
      <c r="BG97" s="63">
        <f t="shared" si="27"/>
        <v>1</v>
      </c>
      <c r="BH97" s="63">
        <f t="shared" si="46"/>
        <v>0</v>
      </c>
      <c r="BI97" s="63">
        <f t="shared" si="46"/>
        <v>0</v>
      </c>
      <c r="BJ97" s="63">
        <f t="shared" si="46"/>
        <v>0</v>
      </c>
      <c r="BK97" s="63">
        <f t="shared" si="46"/>
        <v>0</v>
      </c>
      <c r="BL97" s="63">
        <f t="shared" si="46"/>
        <v>0</v>
      </c>
      <c r="BM97" s="64">
        <f t="shared" si="46"/>
        <v>0</v>
      </c>
    </row>
    <row r="98" spans="12:65" hidden="1">
      <c r="L98" t="s">
        <v>32</v>
      </c>
      <c r="M98" t="s">
        <v>78</v>
      </c>
      <c r="N98" s="55"/>
      <c r="O98" s="55">
        <v>1</v>
      </c>
      <c r="P98" s="55"/>
      <c r="Q98" s="55"/>
      <c r="R98" s="55"/>
      <c r="S98" s="55">
        <v>30</v>
      </c>
      <c r="T98" s="55"/>
      <c r="U98" s="55"/>
      <c r="W98" s="55"/>
      <c r="X98" s="55"/>
      <c r="Y98" s="55"/>
      <c r="Z98" s="56"/>
      <c r="AA98" s="56"/>
      <c r="AB98" s="56"/>
      <c r="AO98">
        <v>31</v>
      </c>
      <c r="AP98" s="58">
        <f t="shared" si="30"/>
        <v>0</v>
      </c>
      <c r="AQ98" s="60">
        <f t="shared" si="31"/>
        <v>0</v>
      </c>
      <c r="AR98" s="60">
        <f t="shared" si="32"/>
        <v>0</v>
      </c>
      <c r="AS98" s="60">
        <f t="shared" si="33"/>
        <v>0</v>
      </c>
      <c r="AT98" s="60">
        <f t="shared" si="34"/>
        <v>30</v>
      </c>
      <c r="AU98" s="60">
        <f t="shared" si="35"/>
        <v>0</v>
      </c>
      <c r="AV98" s="60">
        <f t="shared" si="36"/>
        <v>0</v>
      </c>
      <c r="AW98" s="60">
        <f t="shared" si="37"/>
        <v>0</v>
      </c>
      <c r="AX98" s="60">
        <f t="shared" si="38"/>
        <v>1</v>
      </c>
      <c r="AY98" s="60">
        <f t="shared" si="39"/>
        <v>0</v>
      </c>
      <c r="AZ98" s="60">
        <f t="shared" si="40"/>
        <v>0</v>
      </c>
      <c r="BA98" s="68">
        <f t="shared" si="41"/>
        <v>0</v>
      </c>
      <c r="BB98" s="62">
        <f t="shared" si="27"/>
        <v>0</v>
      </c>
      <c r="BC98" s="63">
        <f t="shared" si="27"/>
        <v>0</v>
      </c>
      <c r="BD98" s="63">
        <f t="shared" si="27"/>
        <v>0</v>
      </c>
      <c r="BE98" s="63">
        <f t="shared" si="27"/>
        <v>0</v>
      </c>
      <c r="BF98" s="63">
        <f t="shared" si="27"/>
        <v>0.967741935483871</v>
      </c>
      <c r="BG98" s="63">
        <f t="shared" si="27"/>
        <v>0</v>
      </c>
      <c r="BH98" s="63">
        <f t="shared" si="46"/>
        <v>0</v>
      </c>
      <c r="BI98" s="63">
        <f t="shared" si="46"/>
        <v>0</v>
      </c>
      <c r="BJ98" s="63">
        <f t="shared" si="46"/>
        <v>3.2258064516129031E-2</v>
      </c>
      <c r="BK98" s="63">
        <f t="shared" si="46"/>
        <v>0</v>
      </c>
      <c r="BL98" s="63">
        <f t="shared" si="46"/>
        <v>0</v>
      </c>
      <c r="BM98" s="64">
        <f t="shared" si="46"/>
        <v>0</v>
      </c>
    </row>
    <row r="99" spans="12:65" hidden="1">
      <c r="L99" t="s">
        <v>32</v>
      </c>
      <c r="M99" t="s">
        <v>77</v>
      </c>
      <c r="N99" s="55"/>
      <c r="O99" s="55"/>
      <c r="P99" s="55">
        <v>1</v>
      </c>
      <c r="Q99" s="55"/>
      <c r="R99" s="55"/>
      <c r="S99" s="55"/>
      <c r="T99" s="55"/>
      <c r="U99" s="55"/>
      <c r="W99" s="55"/>
      <c r="X99" s="55"/>
      <c r="Y99" s="55"/>
      <c r="Z99" s="56"/>
      <c r="AA99" s="56"/>
      <c r="AB99" s="56"/>
      <c r="AO99">
        <v>1</v>
      </c>
      <c r="AP99" s="58">
        <f t="shared" si="30"/>
        <v>0</v>
      </c>
      <c r="AQ99" s="60">
        <f t="shared" si="31"/>
        <v>0</v>
      </c>
      <c r="AR99" s="60">
        <f t="shared" si="32"/>
        <v>0</v>
      </c>
      <c r="AS99" s="60">
        <f t="shared" si="33"/>
        <v>0</v>
      </c>
      <c r="AT99" s="60">
        <f t="shared" si="34"/>
        <v>0</v>
      </c>
      <c r="AU99" s="60">
        <f t="shared" si="35"/>
        <v>0</v>
      </c>
      <c r="AV99" s="60">
        <f t="shared" si="36"/>
        <v>0</v>
      </c>
      <c r="AW99" s="60">
        <f t="shared" si="37"/>
        <v>0</v>
      </c>
      <c r="AX99" s="60">
        <f t="shared" si="38"/>
        <v>0</v>
      </c>
      <c r="AY99" s="60">
        <f t="shared" si="39"/>
        <v>0</v>
      </c>
      <c r="AZ99" s="60">
        <f t="shared" si="40"/>
        <v>1</v>
      </c>
      <c r="BA99" s="68">
        <f t="shared" si="41"/>
        <v>0</v>
      </c>
      <c r="BB99" s="62">
        <f t="shared" si="27"/>
        <v>0</v>
      </c>
      <c r="BC99" s="63">
        <f t="shared" si="27"/>
        <v>0</v>
      </c>
      <c r="BD99" s="63">
        <f t="shared" si="27"/>
        <v>0</v>
      </c>
      <c r="BE99" s="63">
        <f t="shared" si="27"/>
        <v>0</v>
      </c>
      <c r="BF99" s="63">
        <f t="shared" si="27"/>
        <v>0</v>
      </c>
      <c r="BG99" s="63">
        <f t="shared" si="27"/>
        <v>0</v>
      </c>
      <c r="BH99" s="63">
        <f t="shared" si="46"/>
        <v>0</v>
      </c>
      <c r="BI99" s="63">
        <f t="shared" si="46"/>
        <v>0</v>
      </c>
      <c r="BJ99" s="63">
        <f t="shared" si="46"/>
        <v>0</v>
      </c>
      <c r="BK99" s="63">
        <f t="shared" si="46"/>
        <v>0</v>
      </c>
      <c r="BL99" s="63">
        <f t="shared" si="46"/>
        <v>1</v>
      </c>
      <c r="BM99" s="64">
        <f t="shared" si="46"/>
        <v>0</v>
      </c>
    </row>
    <row r="100" spans="12:65" hidden="1">
      <c r="L100" t="s">
        <v>33</v>
      </c>
      <c r="M100" t="s">
        <v>7</v>
      </c>
      <c r="N100" s="55">
        <f>SUM(N101)</f>
        <v>0</v>
      </c>
      <c r="O100" s="55">
        <f t="shared" ref="O100:AO100" si="48">SUM(O101)</f>
        <v>2</v>
      </c>
      <c r="P100" s="55">
        <f t="shared" si="48"/>
        <v>0</v>
      </c>
      <c r="Q100" s="55">
        <f t="shared" si="48"/>
        <v>0</v>
      </c>
      <c r="R100" s="55">
        <f t="shared" si="48"/>
        <v>0</v>
      </c>
      <c r="S100" s="55">
        <f t="shared" si="48"/>
        <v>0</v>
      </c>
      <c r="T100" s="55">
        <f t="shared" si="48"/>
        <v>0</v>
      </c>
      <c r="U100" s="55">
        <f t="shared" si="48"/>
        <v>0</v>
      </c>
      <c r="V100" s="55">
        <f t="shared" si="48"/>
        <v>0</v>
      </c>
      <c r="W100" s="55">
        <f t="shared" si="48"/>
        <v>0</v>
      </c>
      <c r="X100" s="55">
        <f t="shared" si="48"/>
        <v>0</v>
      </c>
      <c r="Y100" s="55">
        <f t="shared" si="48"/>
        <v>0</v>
      </c>
      <c r="Z100" s="55">
        <f t="shared" si="48"/>
        <v>0</v>
      </c>
      <c r="AA100" s="55">
        <f t="shared" si="48"/>
        <v>0</v>
      </c>
      <c r="AB100" s="55">
        <f t="shared" si="48"/>
        <v>0</v>
      </c>
      <c r="AC100" s="55">
        <f t="shared" si="48"/>
        <v>0</v>
      </c>
      <c r="AD100" s="55">
        <f t="shared" si="48"/>
        <v>0</v>
      </c>
      <c r="AE100" s="55">
        <f t="shared" si="48"/>
        <v>0</v>
      </c>
      <c r="AF100" s="55">
        <f t="shared" si="48"/>
        <v>0</v>
      </c>
      <c r="AG100" s="55">
        <f t="shared" si="48"/>
        <v>0</v>
      </c>
      <c r="AH100" s="55">
        <f t="shared" si="48"/>
        <v>0</v>
      </c>
      <c r="AI100" s="55">
        <f t="shared" si="48"/>
        <v>0</v>
      </c>
      <c r="AJ100" s="55">
        <f t="shared" si="48"/>
        <v>0</v>
      </c>
      <c r="AK100" s="55">
        <f t="shared" si="48"/>
        <v>0</v>
      </c>
      <c r="AL100" s="55">
        <f t="shared" si="48"/>
        <v>0</v>
      </c>
      <c r="AM100" s="55">
        <f t="shared" si="48"/>
        <v>0</v>
      </c>
      <c r="AN100" s="55">
        <f t="shared" si="48"/>
        <v>0</v>
      </c>
      <c r="AO100" s="55">
        <f t="shared" si="48"/>
        <v>2</v>
      </c>
      <c r="AP100" s="58">
        <f t="shared" si="30"/>
        <v>0</v>
      </c>
      <c r="AQ100" s="60">
        <f t="shared" si="31"/>
        <v>0</v>
      </c>
      <c r="AR100" s="60">
        <f t="shared" si="32"/>
        <v>0</v>
      </c>
      <c r="AS100" s="60">
        <f t="shared" si="33"/>
        <v>0</v>
      </c>
      <c r="AT100" s="60">
        <f t="shared" si="34"/>
        <v>0</v>
      </c>
      <c r="AU100" s="60">
        <f t="shared" si="35"/>
        <v>0</v>
      </c>
      <c r="AV100" s="60">
        <f t="shared" si="36"/>
        <v>0</v>
      </c>
      <c r="AW100" s="60">
        <f t="shared" si="37"/>
        <v>0</v>
      </c>
      <c r="AX100" s="60">
        <f t="shared" si="38"/>
        <v>2</v>
      </c>
      <c r="AY100" s="60">
        <f t="shared" si="39"/>
        <v>0</v>
      </c>
      <c r="AZ100" s="60">
        <f t="shared" si="40"/>
        <v>0</v>
      </c>
      <c r="BA100" s="68">
        <f t="shared" si="41"/>
        <v>0</v>
      </c>
      <c r="BB100" s="62">
        <f t="shared" si="27"/>
        <v>0</v>
      </c>
      <c r="BC100" s="63">
        <f t="shared" si="27"/>
        <v>0</v>
      </c>
      <c r="BD100" s="63">
        <f t="shared" si="27"/>
        <v>0</v>
      </c>
      <c r="BE100" s="63">
        <f t="shared" si="27"/>
        <v>0</v>
      </c>
      <c r="BF100" s="63">
        <f t="shared" si="27"/>
        <v>0</v>
      </c>
      <c r="BG100" s="63">
        <f t="shared" si="27"/>
        <v>0</v>
      </c>
      <c r="BH100" s="63">
        <f t="shared" si="46"/>
        <v>0</v>
      </c>
      <c r="BI100" s="63">
        <f t="shared" si="46"/>
        <v>0</v>
      </c>
      <c r="BJ100" s="63">
        <f t="shared" si="46"/>
        <v>1</v>
      </c>
      <c r="BK100" s="63">
        <f t="shared" si="46"/>
        <v>0</v>
      </c>
      <c r="BL100" s="63">
        <f t="shared" si="46"/>
        <v>0</v>
      </c>
      <c r="BM100" s="64">
        <f t="shared" si="46"/>
        <v>0</v>
      </c>
    </row>
    <row r="101" spans="12:65" hidden="1">
      <c r="L101" t="s">
        <v>33</v>
      </c>
      <c r="M101" t="s">
        <v>78</v>
      </c>
      <c r="N101" s="55"/>
      <c r="O101" s="55">
        <v>2</v>
      </c>
      <c r="P101" s="55"/>
      <c r="Q101" s="55"/>
      <c r="R101" s="55"/>
      <c r="S101" s="55"/>
      <c r="T101" s="55"/>
      <c r="U101" s="55"/>
      <c r="W101" s="55"/>
      <c r="X101" s="55"/>
      <c r="Y101" s="55"/>
      <c r="Z101" s="56"/>
      <c r="AA101" s="56"/>
      <c r="AB101" s="56"/>
      <c r="AO101">
        <v>2</v>
      </c>
      <c r="AP101" s="58">
        <f t="shared" si="30"/>
        <v>0</v>
      </c>
      <c r="AQ101" s="60">
        <f t="shared" si="31"/>
        <v>0</v>
      </c>
      <c r="AR101" s="60">
        <f t="shared" si="32"/>
        <v>0</v>
      </c>
      <c r="AS101" s="60">
        <f t="shared" si="33"/>
        <v>0</v>
      </c>
      <c r="AT101" s="60">
        <f t="shared" si="34"/>
        <v>0</v>
      </c>
      <c r="AU101" s="60">
        <f t="shared" si="35"/>
        <v>0</v>
      </c>
      <c r="AV101" s="60">
        <f t="shared" si="36"/>
        <v>0</v>
      </c>
      <c r="AW101" s="60">
        <f t="shared" si="37"/>
        <v>0</v>
      </c>
      <c r="AX101" s="60">
        <f t="shared" si="38"/>
        <v>2</v>
      </c>
      <c r="AY101" s="60">
        <f t="shared" si="39"/>
        <v>0</v>
      </c>
      <c r="AZ101" s="60">
        <f t="shared" si="40"/>
        <v>0</v>
      </c>
      <c r="BA101" s="68">
        <f t="shared" si="41"/>
        <v>0</v>
      </c>
      <c r="BB101" s="62">
        <f t="shared" si="27"/>
        <v>0</v>
      </c>
      <c r="BC101" s="63">
        <f t="shared" si="27"/>
        <v>0</v>
      </c>
      <c r="BD101" s="63">
        <f t="shared" si="27"/>
        <v>0</v>
      </c>
      <c r="BE101" s="63">
        <f t="shared" si="27"/>
        <v>0</v>
      </c>
      <c r="BF101" s="63">
        <f t="shared" si="27"/>
        <v>0</v>
      </c>
      <c r="BG101" s="63">
        <f t="shared" si="27"/>
        <v>0</v>
      </c>
      <c r="BH101" s="63">
        <f t="shared" si="46"/>
        <v>0</v>
      </c>
      <c r="BI101" s="63">
        <f t="shared" si="46"/>
        <v>0</v>
      </c>
      <c r="BJ101" s="63">
        <f t="shared" si="46"/>
        <v>1</v>
      </c>
      <c r="BK101" s="63">
        <f t="shared" si="46"/>
        <v>0</v>
      </c>
      <c r="BL101" s="63">
        <f t="shared" si="46"/>
        <v>0</v>
      </c>
      <c r="BM101" s="64">
        <f t="shared" si="46"/>
        <v>0</v>
      </c>
    </row>
    <row r="102" spans="12:65" hidden="1">
      <c r="L102" t="s">
        <v>34</v>
      </c>
      <c r="M102" t="s">
        <v>7</v>
      </c>
      <c r="N102" s="55">
        <f>SUM(N103:N107)</f>
        <v>8</v>
      </c>
      <c r="O102" s="55">
        <f t="shared" ref="O102:AO102" si="49">SUM(O103:O107)</f>
        <v>40</v>
      </c>
      <c r="P102" s="55">
        <f t="shared" si="49"/>
        <v>10</v>
      </c>
      <c r="Q102" s="55">
        <f t="shared" si="49"/>
        <v>15</v>
      </c>
      <c r="R102" s="55">
        <f t="shared" si="49"/>
        <v>15</v>
      </c>
      <c r="S102" s="55">
        <f t="shared" si="49"/>
        <v>33</v>
      </c>
      <c r="T102" s="55">
        <f t="shared" si="49"/>
        <v>18</v>
      </c>
      <c r="U102" s="55">
        <f t="shared" si="49"/>
        <v>25</v>
      </c>
      <c r="V102" s="55">
        <f t="shared" si="49"/>
        <v>1</v>
      </c>
      <c r="W102" s="55">
        <f t="shared" si="49"/>
        <v>24</v>
      </c>
      <c r="X102" s="55">
        <f t="shared" si="49"/>
        <v>14</v>
      </c>
      <c r="Y102" s="55">
        <f t="shared" si="49"/>
        <v>40</v>
      </c>
      <c r="Z102" s="55">
        <f t="shared" si="49"/>
        <v>0</v>
      </c>
      <c r="AA102" s="55">
        <f t="shared" si="49"/>
        <v>2</v>
      </c>
      <c r="AB102" s="55">
        <f t="shared" si="49"/>
        <v>11</v>
      </c>
      <c r="AC102" s="55">
        <f t="shared" si="49"/>
        <v>8</v>
      </c>
      <c r="AD102" s="55">
        <f t="shared" si="49"/>
        <v>0</v>
      </c>
      <c r="AE102" s="55">
        <f t="shared" si="49"/>
        <v>0</v>
      </c>
      <c r="AF102" s="55">
        <f t="shared" si="49"/>
        <v>5</v>
      </c>
      <c r="AG102" s="55">
        <f t="shared" si="49"/>
        <v>0</v>
      </c>
      <c r="AH102" s="55">
        <f t="shared" si="49"/>
        <v>0</v>
      </c>
      <c r="AI102" s="55">
        <f t="shared" si="49"/>
        <v>0</v>
      </c>
      <c r="AJ102" s="55">
        <f t="shared" si="49"/>
        <v>1</v>
      </c>
      <c r="AK102" s="55">
        <f t="shared" si="49"/>
        <v>0</v>
      </c>
      <c r="AL102" s="55">
        <f t="shared" si="49"/>
        <v>0</v>
      </c>
      <c r="AM102" s="55">
        <f t="shared" si="49"/>
        <v>0</v>
      </c>
      <c r="AN102" s="55">
        <f t="shared" si="49"/>
        <v>0</v>
      </c>
      <c r="AO102" s="55">
        <f t="shared" si="49"/>
        <v>270</v>
      </c>
      <c r="AP102" s="58">
        <f t="shared" si="30"/>
        <v>26</v>
      </c>
      <c r="AQ102" s="60">
        <f t="shared" si="31"/>
        <v>48</v>
      </c>
      <c r="AR102" s="60">
        <f t="shared" si="32"/>
        <v>31</v>
      </c>
      <c r="AS102" s="60">
        <f t="shared" si="33"/>
        <v>1</v>
      </c>
      <c r="AT102" s="60">
        <f t="shared" si="34"/>
        <v>33</v>
      </c>
      <c r="AU102" s="60">
        <f t="shared" si="35"/>
        <v>25</v>
      </c>
      <c r="AV102" s="60">
        <f t="shared" si="36"/>
        <v>18</v>
      </c>
      <c r="AW102" s="60">
        <f t="shared" si="37"/>
        <v>15</v>
      </c>
      <c r="AX102" s="60">
        <f t="shared" si="38"/>
        <v>40</v>
      </c>
      <c r="AY102" s="60">
        <f t="shared" si="39"/>
        <v>15</v>
      </c>
      <c r="AZ102" s="60">
        <f t="shared" si="40"/>
        <v>10</v>
      </c>
      <c r="BA102" s="68">
        <f t="shared" si="41"/>
        <v>8</v>
      </c>
      <c r="BB102" s="62">
        <f t="shared" si="27"/>
        <v>9.6296296296296297E-2</v>
      </c>
      <c r="BC102" s="63">
        <f t="shared" si="27"/>
        <v>0.17777777777777778</v>
      </c>
      <c r="BD102" s="63">
        <f t="shared" si="27"/>
        <v>0.11481481481481481</v>
      </c>
      <c r="BE102" s="63">
        <f t="shared" si="27"/>
        <v>3.7037037037037038E-3</v>
      </c>
      <c r="BF102" s="63">
        <f t="shared" si="27"/>
        <v>0.12222222222222222</v>
      </c>
      <c r="BG102" s="63">
        <f t="shared" si="27"/>
        <v>9.2592592592592587E-2</v>
      </c>
      <c r="BH102" s="63">
        <f t="shared" si="46"/>
        <v>6.6666666666666666E-2</v>
      </c>
      <c r="BI102" s="63">
        <f t="shared" si="46"/>
        <v>5.5555555555555552E-2</v>
      </c>
      <c r="BJ102" s="63">
        <f t="shared" si="46"/>
        <v>0.14814814814814814</v>
      </c>
      <c r="BK102" s="63">
        <f t="shared" si="46"/>
        <v>5.5555555555555552E-2</v>
      </c>
      <c r="BL102" s="63">
        <f t="shared" si="46"/>
        <v>3.7037037037037035E-2</v>
      </c>
      <c r="BM102" s="64">
        <f t="shared" si="46"/>
        <v>2.9629629629629631E-2</v>
      </c>
    </row>
    <row r="103" spans="12:65" hidden="1">
      <c r="L103" t="s">
        <v>34</v>
      </c>
      <c r="M103" t="s">
        <v>75</v>
      </c>
      <c r="N103" s="55">
        <v>4</v>
      </c>
      <c r="O103" s="55"/>
      <c r="P103" s="55">
        <v>1</v>
      </c>
      <c r="Q103" s="55">
        <v>1</v>
      </c>
      <c r="R103" s="55">
        <v>9</v>
      </c>
      <c r="S103" s="55"/>
      <c r="T103" s="55">
        <v>2</v>
      </c>
      <c r="U103" s="55">
        <v>1</v>
      </c>
      <c r="W103" s="55"/>
      <c r="X103" s="55">
        <v>3</v>
      </c>
      <c r="Y103" s="55"/>
      <c r="Z103" s="56"/>
      <c r="AA103" s="56"/>
      <c r="AB103" s="56"/>
      <c r="AO103">
        <v>21</v>
      </c>
      <c r="AP103" s="58">
        <f t="shared" si="30"/>
        <v>0</v>
      </c>
      <c r="AQ103" s="60">
        <f t="shared" si="31"/>
        <v>0</v>
      </c>
      <c r="AR103" s="60">
        <f t="shared" si="32"/>
        <v>3</v>
      </c>
      <c r="AS103" s="60">
        <f t="shared" si="33"/>
        <v>0</v>
      </c>
      <c r="AT103" s="60">
        <f t="shared" si="34"/>
        <v>0</v>
      </c>
      <c r="AU103" s="60">
        <f t="shared" si="35"/>
        <v>1</v>
      </c>
      <c r="AV103" s="60">
        <f t="shared" si="36"/>
        <v>2</v>
      </c>
      <c r="AW103" s="60">
        <f t="shared" si="37"/>
        <v>9</v>
      </c>
      <c r="AX103" s="60">
        <f t="shared" si="38"/>
        <v>0</v>
      </c>
      <c r="AY103" s="60">
        <f t="shared" si="39"/>
        <v>1</v>
      </c>
      <c r="AZ103" s="60">
        <f t="shared" si="40"/>
        <v>1</v>
      </c>
      <c r="BA103" s="68">
        <f t="shared" si="41"/>
        <v>4</v>
      </c>
      <c r="BB103" s="62">
        <f t="shared" si="27"/>
        <v>0</v>
      </c>
      <c r="BC103" s="63">
        <f t="shared" si="27"/>
        <v>0</v>
      </c>
      <c r="BD103" s="63">
        <f t="shared" si="27"/>
        <v>0.14285714285714285</v>
      </c>
      <c r="BE103" s="63">
        <f t="shared" si="27"/>
        <v>0</v>
      </c>
      <c r="BF103" s="63">
        <f t="shared" si="27"/>
        <v>0</v>
      </c>
      <c r="BG103" s="63">
        <f t="shared" si="27"/>
        <v>4.7619047619047616E-2</v>
      </c>
      <c r="BH103" s="63">
        <f t="shared" si="46"/>
        <v>9.5238095238095233E-2</v>
      </c>
      <c r="BI103" s="63">
        <f t="shared" si="46"/>
        <v>0.42857142857142855</v>
      </c>
      <c r="BJ103" s="63">
        <f t="shared" si="46"/>
        <v>0</v>
      </c>
      <c r="BK103" s="63">
        <f t="shared" si="46"/>
        <v>4.7619047619047616E-2</v>
      </c>
      <c r="BL103" s="63">
        <f t="shared" si="46"/>
        <v>4.7619047619047616E-2</v>
      </c>
      <c r="BM103" s="64">
        <f t="shared" si="46"/>
        <v>0.19047619047619047</v>
      </c>
    </row>
    <row r="104" spans="12:65" hidden="1">
      <c r="L104" t="s">
        <v>34</v>
      </c>
      <c r="M104" t="s">
        <v>76</v>
      </c>
      <c r="N104" s="55">
        <v>3</v>
      </c>
      <c r="O104" s="55"/>
      <c r="P104" s="55">
        <v>1</v>
      </c>
      <c r="Q104" s="55">
        <v>1</v>
      </c>
      <c r="R104" s="55">
        <v>2</v>
      </c>
      <c r="S104" s="55">
        <v>2</v>
      </c>
      <c r="T104" s="55">
        <v>12</v>
      </c>
      <c r="U104" s="55">
        <v>23</v>
      </c>
      <c r="W104" s="55">
        <v>4</v>
      </c>
      <c r="X104" s="55">
        <v>9</v>
      </c>
      <c r="Y104" s="55">
        <v>40</v>
      </c>
      <c r="Z104" s="56"/>
      <c r="AA104" s="56">
        <v>2</v>
      </c>
      <c r="AB104" s="56">
        <v>10</v>
      </c>
      <c r="AC104">
        <v>7</v>
      </c>
      <c r="AF104">
        <v>5</v>
      </c>
      <c r="AO104">
        <v>121</v>
      </c>
      <c r="AP104" s="58">
        <f t="shared" si="30"/>
        <v>6</v>
      </c>
      <c r="AQ104" s="60">
        <f t="shared" si="31"/>
        <v>47</v>
      </c>
      <c r="AR104" s="60">
        <f t="shared" si="32"/>
        <v>24</v>
      </c>
      <c r="AS104" s="60">
        <f t="shared" si="33"/>
        <v>0</v>
      </c>
      <c r="AT104" s="60">
        <f t="shared" si="34"/>
        <v>2</v>
      </c>
      <c r="AU104" s="60">
        <f t="shared" si="35"/>
        <v>23</v>
      </c>
      <c r="AV104" s="60">
        <f t="shared" si="36"/>
        <v>12</v>
      </c>
      <c r="AW104" s="60">
        <f t="shared" si="37"/>
        <v>2</v>
      </c>
      <c r="AX104" s="60">
        <f t="shared" si="38"/>
        <v>0</v>
      </c>
      <c r="AY104" s="60">
        <f t="shared" si="39"/>
        <v>1</v>
      </c>
      <c r="AZ104" s="60">
        <f t="shared" si="40"/>
        <v>1</v>
      </c>
      <c r="BA104" s="68">
        <f t="shared" si="41"/>
        <v>3</v>
      </c>
      <c r="BB104" s="62">
        <f t="shared" si="27"/>
        <v>4.9586776859504134E-2</v>
      </c>
      <c r="BC104" s="63">
        <f t="shared" si="27"/>
        <v>0.38842975206611569</v>
      </c>
      <c r="BD104" s="63">
        <f t="shared" si="27"/>
        <v>0.19834710743801653</v>
      </c>
      <c r="BE104" s="63">
        <f t="shared" si="27"/>
        <v>0</v>
      </c>
      <c r="BF104" s="63">
        <f t="shared" si="27"/>
        <v>1.6528925619834711E-2</v>
      </c>
      <c r="BG104" s="63">
        <f t="shared" si="27"/>
        <v>0.19008264462809918</v>
      </c>
      <c r="BH104" s="63">
        <f t="shared" si="46"/>
        <v>9.9173553719008267E-2</v>
      </c>
      <c r="BI104" s="63">
        <f t="shared" si="46"/>
        <v>1.6528925619834711E-2</v>
      </c>
      <c r="BJ104" s="63">
        <f t="shared" si="46"/>
        <v>0</v>
      </c>
      <c r="BK104" s="63">
        <f t="shared" si="46"/>
        <v>8.2644628099173556E-3</v>
      </c>
      <c r="BL104" s="63">
        <f t="shared" si="46"/>
        <v>8.2644628099173556E-3</v>
      </c>
      <c r="BM104" s="64">
        <f t="shared" si="46"/>
        <v>2.4793388429752067E-2</v>
      </c>
    </row>
    <row r="105" spans="12:65" hidden="1">
      <c r="L105" t="s">
        <v>34</v>
      </c>
      <c r="M105" t="s">
        <v>78</v>
      </c>
      <c r="N105" s="55"/>
      <c r="O105" s="55">
        <v>37</v>
      </c>
      <c r="P105" s="55"/>
      <c r="Q105" s="55">
        <v>12</v>
      </c>
      <c r="R105" s="55"/>
      <c r="S105" s="55">
        <v>29</v>
      </c>
      <c r="T105" s="55">
        <v>1</v>
      </c>
      <c r="U105" s="55"/>
      <c r="W105" s="55">
        <v>20</v>
      </c>
      <c r="X105" s="55"/>
      <c r="Y105" s="55"/>
      <c r="Z105" s="56"/>
      <c r="AA105" s="56"/>
      <c r="AB105" s="56"/>
      <c r="AC105">
        <v>1</v>
      </c>
      <c r="AO105">
        <v>100</v>
      </c>
      <c r="AP105" s="58">
        <f t="shared" si="30"/>
        <v>20</v>
      </c>
      <c r="AQ105" s="60">
        <f t="shared" si="31"/>
        <v>1</v>
      </c>
      <c r="AR105" s="60">
        <f t="shared" si="32"/>
        <v>0</v>
      </c>
      <c r="AS105" s="60">
        <f t="shared" si="33"/>
        <v>0</v>
      </c>
      <c r="AT105" s="60">
        <f t="shared" si="34"/>
        <v>29</v>
      </c>
      <c r="AU105" s="60">
        <f t="shared" si="35"/>
        <v>0</v>
      </c>
      <c r="AV105" s="60">
        <f t="shared" si="36"/>
        <v>1</v>
      </c>
      <c r="AW105" s="60">
        <f t="shared" si="37"/>
        <v>0</v>
      </c>
      <c r="AX105" s="60">
        <f t="shared" si="38"/>
        <v>37</v>
      </c>
      <c r="AY105" s="60">
        <f t="shared" si="39"/>
        <v>12</v>
      </c>
      <c r="AZ105" s="60">
        <f t="shared" si="40"/>
        <v>0</v>
      </c>
      <c r="BA105" s="68">
        <f t="shared" si="41"/>
        <v>0</v>
      </c>
      <c r="BB105" s="62">
        <f t="shared" si="27"/>
        <v>0.2</v>
      </c>
      <c r="BC105" s="63">
        <f t="shared" si="27"/>
        <v>0.01</v>
      </c>
      <c r="BD105" s="63">
        <f t="shared" si="27"/>
        <v>0</v>
      </c>
      <c r="BE105" s="63">
        <f t="shared" si="27"/>
        <v>0</v>
      </c>
      <c r="BF105" s="63">
        <f t="shared" si="27"/>
        <v>0.28999999999999998</v>
      </c>
      <c r="BG105" s="63">
        <f t="shared" si="27"/>
        <v>0</v>
      </c>
      <c r="BH105" s="63">
        <f t="shared" si="46"/>
        <v>0.01</v>
      </c>
      <c r="BI105" s="63">
        <f t="shared" si="46"/>
        <v>0</v>
      </c>
      <c r="BJ105" s="63">
        <f t="shared" si="46"/>
        <v>0.37</v>
      </c>
      <c r="BK105" s="63">
        <f t="shared" si="46"/>
        <v>0.12</v>
      </c>
      <c r="BL105" s="63">
        <f t="shared" si="46"/>
        <v>0</v>
      </c>
      <c r="BM105" s="64">
        <f t="shared" si="46"/>
        <v>0</v>
      </c>
    </row>
    <row r="106" spans="12:65">
      <c r="L106" t="s">
        <v>34</v>
      </c>
      <c r="M106" t="s">
        <v>79</v>
      </c>
      <c r="N106" s="55"/>
      <c r="O106" s="55">
        <v>1</v>
      </c>
      <c r="P106" s="55"/>
      <c r="Q106" s="55"/>
      <c r="R106" s="55"/>
      <c r="S106" s="55"/>
      <c r="T106" s="55"/>
      <c r="U106" s="55"/>
      <c r="W106" s="55"/>
      <c r="X106" s="55"/>
      <c r="Y106" s="55"/>
      <c r="Z106" s="56"/>
      <c r="AA106" s="56"/>
      <c r="AB106" s="56"/>
      <c r="AO106">
        <v>1</v>
      </c>
      <c r="AP106" s="58">
        <f t="shared" si="30"/>
        <v>0</v>
      </c>
      <c r="AQ106" s="60">
        <f t="shared" si="31"/>
        <v>0</v>
      </c>
      <c r="AR106" s="60">
        <f t="shared" si="32"/>
        <v>0</v>
      </c>
      <c r="AS106" s="60">
        <f t="shared" si="33"/>
        <v>0</v>
      </c>
      <c r="AT106" s="60">
        <f t="shared" si="34"/>
        <v>0</v>
      </c>
      <c r="AU106" s="60">
        <f t="shared" si="35"/>
        <v>0</v>
      </c>
      <c r="AV106" s="60">
        <f t="shared" si="36"/>
        <v>0</v>
      </c>
      <c r="AW106" s="60">
        <f t="shared" si="37"/>
        <v>0</v>
      </c>
      <c r="AX106" s="60">
        <f t="shared" si="38"/>
        <v>1</v>
      </c>
      <c r="AY106" s="60">
        <f t="shared" si="39"/>
        <v>0</v>
      </c>
      <c r="AZ106" s="60">
        <f t="shared" si="40"/>
        <v>0</v>
      </c>
      <c r="BA106" s="68">
        <f t="shared" si="41"/>
        <v>0</v>
      </c>
      <c r="BB106" s="62">
        <f t="shared" si="27"/>
        <v>0</v>
      </c>
      <c r="BC106" s="63">
        <f t="shared" si="27"/>
        <v>0</v>
      </c>
      <c r="BD106" s="63">
        <f t="shared" si="27"/>
        <v>0</v>
      </c>
      <c r="BE106" s="63">
        <f t="shared" si="27"/>
        <v>0</v>
      </c>
      <c r="BF106" s="63">
        <f t="shared" si="27"/>
        <v>0</v>
      </c>
      <c r="BG106" s="63">
        <f t="shared" si="27"/>
        <v>0</v>
      </c>
      <c r="BH106" s="63">
        <f t="shared" si="46"/>
        <v>0</v>
      </c>
      <c r="BI106" s="63">
        <f t="shared" si="46"/>
        <v>0</v>
      </c>
      <c r="BJ106" s="63">
        <f t="shared" si="46"/>
        <v>1</v>
      </c>
      <c r="BK106" s="63">
        <f t="shared" si="46"/>
        <v>0</v>
      </c>
      <c r="BL106" s="63">
        <f t="shared" si="46"/>
        <v>0</v>
      </c>
      <c r="BM106" s="64">
        <f t="shared" si="46"/>
        <v>0</v>
      </c>
    </row>
    <row r="107" spans="12:65" hidden="1">
      <c r="L107" t="s">
        <v>34</v>
      </c>
      <c r="M107" t="s">
        <v>77</v>
      </c>
      <c r="N107" s="55">
        <v>1</v>
      </c>
      <c r="O107" s="55">
        <v>2</v>
      </c>
      <c r="P107" s="55">
        <v>8</v>
      </c>
      <c r="Q107" s="55">
        <v>1</v>
      </c>
      <c r="R107" s="55">
        <v>4</v>
      </c>
      <c r="S107" s="55">
        <v>2</v>
      </c>
      <c r="T107" s="55">
        <v>3</v>
      </c>
      <c r="U107" s="55">
        <v>1</v>
      </c>
      <c r="V107">
        <v>1</v>
      </c>
      <c r="W107" s="55"/>
      <c r="X107" s="55">
        <v>2</v>
      </c>
      <c r="Y107" s="55"/>
      <c r="Z107" s="56"/>
      <c r="AA107" s="56"/>
      <c r="AB107" s="56">
        <v>1</v>
      </c>
      <c r="AJ107">
        <v>1</v>
      </c>
      <c r="AO107">
        <v>27</v>
      </c>
      <c r="AP107" s="58">
        <f t="shared" si="30"/>
        <v>0</v>
      </c>
      <c r="AQ107" s="60">
        <f t="shared" si="31"/>
        <v>0</v>
      </c>
      <c r="AR107" s="60">
        <f t="shared" si="32"/>
        <v>4</v>
      </c>
      <c r="AS107" s="60">
        <f t="shared" si="33"/>
        <v>1</v>
      </c>
      <c r="AT107" s="60">
        <f t="shared" si="34"/>
        <v>2</v>
      </c>
      <c r="AU107" s="60">
        <f t="shared" si="35"/>
        <v>1</v>
      </c>
      <c r="AV107" s="60">
        <f t="shared" si="36"/>
        <v>3</v>
      </c>
      <c r="AW107" s="60">
        <f t="shared" si="37"/>
        <v>4</v>
      </c>
      <c r="AX107" s="60">
        <f t="shared" si="38"/>
        <v>2</v>
      </c>
      <c r="AY107" s="60">
        <f t="shared" si="39"/>
        <v>1</v>
      </c>
      <c r="AZ107" s="60">
        <f t="shared" si="40"/>
        <v>8</v>
      </c>
      <c r="BA107" s="68">
        <f t="shared" si="41"/>
        <v>1</v>
      </c>
      <c r="BB107" s="62">
        <f t="shared" si="27"/>
        <v>0</v>
      </c>
      <c r="BC107" s="63">
        <f t="shared" si="27"/>
        <v>0</v>
      </c>
      <c r="BD107" s="63">
        <f t="shared" si="27"/>
        <v>0.14814814814814814</v>
      </c>
      <c r="BE107" s="63">
        <f t="shared" si="27"/>
        <v>3.7037037037037035E-2</v>
      </c>
      <c r="BF107" s="63">
        <f t="shared" si="27"/>
        <v>7.407407407407407E-2</v>
      </c>
      <c r="BG107" s="63">
        <f t="shared" si="27"/>
        <v>3.7037037037037035E-2</v>
      </c>
      <c r="BH107" s="63">
        <f t="shared" si="46"/>
        <v>0.1111111111111111</v>
      </c>
      <c r="BI107" s="63">
        <f t="shared" si="46"/>
        <v>0.14814814814814814</v>
      </c>
      <c r="BJ107" s="63">
        <f t="shared" si="46"/>
        <v>7.407407407407407E-2</v>
      </c>
      <c r="BK107" s="63">
        <f t="shared" si="46"/>
        <v>3.7037037037037035E-2</v>
      </c>
      <c r="BL107" s="63">
        <f t="shared" si="46"/>
        <v>0.29629629629629628</v>
      </c>
      <c r="BM107" s="64">
        <f t="shared" si="46"/>
        <v>3.7037037037037035E-2</v>
      </c>
    </row>
    <row r="108" spans="12:65" hidden="1">
      <c r="L108" t="s">
        <v>44</v>
      </c>
      <c r="M108" t="s">
        <v>7</v>
      </c>
      <c r="N108" s="55">
        <f>SUM(N109:N112)</f>
        <v>3</v>
      </c>
      <c r="O108" s="55">
        <f t="shared" ref="O108:AO108" si="50">SUM(O109:O112)</f>
        <v>0</v>
      </c>
      <c r="P108" s="55">
        <f t="shared" si="50"/>
        <v>10</v>
      </c>
      <c r="Q108" s="55">
        <f t="shared" si="50"/>
        <v>5</v>
      </c>
      <c r="R108" s="55">
        <f t="shared" si="50"/>
        <v>0</v>
      </c>
      <c r="S108" s="55">
        <f t="shared" si="50"/>
        <v>0</v>
      </c>
      <c r="T108" s="55">
        <f t="shared" si="50"/>
        <v>1</v>
      </c>
      <c r="U108" s="55">
        <f t="shared" si="50"/>
        <v>1</v>
      </c>
      <c r="V108" s="55">
        <f t="shared" si="50"/>
        <v>0</v>
      </c>
      <c r="W108" s="55">
        <f t="shared" si="50"/>
        <v>1</v>
      </c>
      <c r="X108" s="55">
        <f t="shared" si="50"/>
        <v>4</v>
      </c>
      <c r="Y108" s="55">
        <f t="shared" si="50"/>
        <v>1</v>
      </c>
      <c r="Z108" s="55">
        <f t="shared" si="50"/>
        <v>0</v>
      </c>
      <c r="AA108" s="55">
        <f t="shared" si="50"/>
        <v>0</v>
      </c>
      <c r="AB108" s="55">
        <f t="shared" si="50"/>
        <v>0</v>
      </c>
      <c r="AC108" s="55">
        <f t="shared" si="50"/>
        <v>0</v>
      </c>
      <c r="AD108" s="55">
        <f t="shared" si="50"/>
        <v>0</v>
      </c>
      <c r="AE108" s="55">
        <f t="shared" si="50"/>
        <v>0</v>
      </c>
      <c r="AF108" s="55">
        <f t="shared" si="50"/>
        <v>0</v>
      </c>
      <c r="AG108" s="55">
        <f t="shared" si="50"/>
        <v>0</v>
      </c>
      <c r="AH108" s="55">
        <f t="shared" si="50"/>
        <v>0</v>
      </c>
      <c r="AI108" s="55">
        <f t="shared" si="50"/>
        <v>0</v>
      </c>
      <c r="AJ108" s="55">
        <f t="shared" si="50"/>
        <v>0</v>
      </c>
      <c r="AK108" s="55">
        <f t="shared" si="50"/>
        <v>0</v>
      </c>
      <c r="AL108" s="55">
        <f t="shared" si="50"/>
        <v>0</v>
      </c>
      <c r="AM108" s="55">
        <f t="shared" si="50"/>
        <v>0</v>
      </c>
      <c r="AN108" s="55">
        <f t="shared" si="50"/>
        <v>0</v>
      </c>
      <c r="AO108" s="55">
        <f t="shared" si="50"/>
        <v>26</v>
      </c>
      <c r="AP108" s="58">
        <f t="shared" si="30"/>
        <v>1</v>
      </c>
      <c r="AQ108" s="60">
        <f t="shared" si="31"/>
        <v>1</v>
      </c>
      <c r="AR108" s="60">
        <f t="shared" si="32"/>
        <v>4</v>
      </c>
      <c r="AS108" s="60">
        <f t="shared" si="33"/>
        <v>0</v>
      </c>
      <c r="AT108" s="60">
        <f t="shared" si="34"/>
        <v>0</v>
      </c>
      <c r="AU108" s="60">
        <f t="shared" si="35"/>
        <v>1</v>
      </c>
      <c r="AV108" s="60">
        <f t="shared" si="36"/>
        <v>1</v>
      </c>
      <c r="AW108" s="60">
        <f t="shared" si="37"/>
        <v>0</v>
      </c>
      <c r="AX108" s="60">
        <f t="shared" si="38"/>
        <v>0</v>
      </c>
      <c r="AY108" s="60">
        <f t="shared" si="39"/>
        <v>5</v>
      </c>
      <c r="AZ108" s="60">
        <f t="shared" si="40"/>
        <v>10</v>
      </c>
      <c r="BA108" s="68">
        <f t="shared" si="41"/>
        <v>3</v>
      </c>
      <c r="BB108" s="62">
        <f t="shared" si="27"/>
        <v>3.8461538461538464E-2</v>
      </c>
      <c r="BC108" s="63">
        <f t="shared" si="27"/>
        <v>3.8461538461538464E-2</v>
      </c>
      <c r="BD108" s="63">
        <f t="shared" si="27"/>
        <v>0.15384615384615385</v>
      </c>
      <c r="BE108" s="63">
        <f t="shared" si="27"/>
        <v>0</v>
      </c>
      <c r="BF108" s="63">
        <f t="shared" si="27"/>
        <v>0</v>
      </c>
      <c r="BG108" s="63">
        <f t="shared" si="27"/>
        <v>3.8461538461538464E-2</v>
      </c>
      <c r="BH108" s="63">
        <f t="shared" si="46"/>
        <v>3.8461538461538464E-2</v>
      </c>
      <c r="BI108" s="63">
        <f t="shared" si="46"/>
        <v>0</v>
      </c>
      <c r="BJ108" s="63">
        <f t="shared" si="46"/>
        <v>0</v>
      </c>
      <c r="BK108" s="63">
        <f t="shared" si="46"/>
        <v>0.19230769230769232</v>
      </c>
      <c r="BL108" s="63">
        <f t="shared" si="46"/>
        <v>0.38461538461538464</v>
      </c>
      <c r="BM108" s="64">
        <f t="shared" si="46"/>
        <v>0.11538461538461539</v>
      </c>
    </row>
    <row r="109" spans="12:65" hidden="1">
      <c r="L109" t="s">
        <v>44</v>
      </c>
      <c r="M109" t="s">
        <v>75</v>
      </c>
      <c r="N109" s="55">
        <v>2</v>
      </c>
      <c r="O109" s="55"/>
      <c r="P109" s="55">
        <v>1</v>
      </c>
      <c r="Q109" s="55"/>
      <c r="R109" s="55"/>
      <c r="S109" s="55"/>
      <c r="T109" s="55"/>
      <c r="U109" s="55"/>
      <c r="W109" s="55"/>
      <c r="X109" s="55"/>
      <c r="Y109" s="55"/>
      <c r="Z109" s="56"/>
      <c r="AA109" s="56"/>
      <c r="AB109" s="56"/>
      <c r="AO109">
        <v>3</v>
      </c>
      <c r="AP109" s="58">
        <f t="shared" si="30"/>
        <v>0</v>
      </c>
      <c r="AQ109" s="60">
        <f t="shared" si="31"/>
        <v>0</v>
      </c>
      <c r="AR109" s="60">
        <f t="shared" si="32"/>
        <v>0</v>
      </c>
      <c r="AS109" s="60">
        <f t="shared" si="33"/>
        <v>0</v>
      </c>
      <c r="AT109" s="60">
        <f t="shared" si="34"/>
        <v>0</v>
      </c>
      <c r="AU109" s="60">
        <f t="shared" si="35"/>
        <v>0</v>
      </c>
      <c r="AV109" s="60">
        <f t="shared" si="36"/>
        <v>0</v>
      </c>
      <c r="AW109" s="60">
        <f t="shared" si="37"/>
        <v>0</v>
      </c>
      <c r="AX109" s="60">
        <f t="shared" si="38"/>
        <v>0</v>
      </c>
      <c r="AY109" s="60">
        <f t="shared" si="39"/>
        <v>0</v>
      </c>
      <c r="AZ109" s="60">
        <f t="shared" si="40"/>
        <v>1</v>
      </c>
      <c r="BA109" s="68">
        <f t="shared" si="41"/>
        <v>2</v>
      </c>
      <c r="BB109" s="62">
        <f t="shared" si="27"/>
        <v>0</v>
      </c>
      <c r="BC109" s="63">
        <f t="shared" si="27"/>
        <v>0</v>
      </c>
      <c r="BD109" s="63">
        <f t="shared" si="27"/>
        <v>0</v>
      </c>
      <c r="BE109" s="63">
        <f t="shared" si="27"/>
        <v>0</v>
      </c>
      <c r="BF109" s="63">
        <f t="shared" si="27"/>
        <v>0</v>
      </c>
      <c r="BG109" s="63">
        <f t="shared" si="27"/>
        <v>0</v>
      </c>
      <c r="BH109" s="63">
        <f t="shared" si="46"/>
        <v>0</v>
      </c>
      <c r="BI109" s="63">
        <f t="shared" si="46"/>
        <v>0</v>
      </c>
      <c r="BJ109" s="63">
        <f t="shared" si="46"/>
        <v>0</v>
      </c>
      <c r="BK109" s="63">
        <f t="shared" si="46"/>
        <v>0</v>
      </c>
      <c r="BL109" s="63">
        <f t="shared" si="46"/>
        <v>0.33333333333333331</v>
      </c>
      <c r="BM109" s="64">
        <f t="shared" si="46"/>
        <v>0.66666666666666663</v>
      </c>
    </row>
    <row r="110" spans="12:65" hidden="1">
      <c r="L110" t="s">
        <v>44</v>
      </c>
      <c r="M110" t="s">
        <v>76</v>
      </c>
      <c r="N110" s="55"/>
      <c r="O110" s="55"/>
      <c r="P110" s="55">
        <v>5</v>
      </c>
      <c r="Q110" s="55"/>
      <c r="R110" s="55"/>
      <c r="S110" s="55"/>
      <c r="T110" s="55"/>
      <c r="U110" s="55"/>
      <c r="W110" s="55"/>
      <c r="X110" s="55">
        <v>2</v>
      </c>
      <c r="Y110" s="55"/>
      <c r="Z110" s="56"/>
      <c r="AA110" s="56"/>
      <c r="AB110" s="56"/>
      <c r="AO110">
        <v>7</v>
      </c>
      <c r="AP110" s="58">
        <f t="shared" si="30"/>
        <v>0</v>
      </c>
      <c r="AQ110" s="60">
        <f t="shared" si="31"/>
        <v>0</v>
      </c>
      <c r="AR110" s="60">
        <f t="shared" si="32"/>
        <v>2</v>
      </c>
      <c r="AS110" s="60">
        <f t="shared" si="33"/>
        <v>0</v>
      </c>
      <c r="AT110" s="60">
        <f t="shared" si="34"/>
        <v>0</v>
      </c>
      <c r="AU110" s="60">
        <f t="shared" si="35"/>
        <v>0</v>
      </c>
      <c r="AV110" s="60">
        <f t="shared" si="36"/>
        <v>0</v>
      </c>
      <c r="AW110" s="60">
        <f t="shared" si="37"/>
        <v>0</v>
      </c>
      <c r="AX110" s="60">
        <f t="shared" si="38"/>
        <v>0</v>
      </c>
      <c r="AY110" s="60">
        <f t="shared" si="39"/>
        <v>0</v>
      </c>
      <c r="AZ110" s="60">
        <f t="shared" si="40"/>
        <v>5</v>
      </c>
      <c r="BA110" s="68">
        <f t="shared" si="41"/>
        <v>0</v>
      </c>
      <c r="BB110" s="62">
        <f t="shared" si="27"/>
        <v>0</v>
      </c>
      <c r="BC110" s="63">
        <f t="shared" si="27"/>
        <v>0</v>
      </c>
      <c r="BD110" s="63">
        <f t="shared" si="27"/>
        <v>0.2857142857142857</v>
      </c>
      <c r="BE110" s="63">
        <f t="shared" si="27"/>
        <v>0</v>
      </c>
      <c r="BF110" s="63">
        <f t="shared" si="27"/>
        <v>0</v>
      </c>
      <c r="BG110" s="63">
        <f t="shared" si="27"/>
        <v>0</v>
      </c>
      <c r="BH110" s="63">
        <f t="shared" si="46"/>
        <v>0</v>
      </c>
      <c r="BI110" s="63">
        <f t="shared" si="46"/>
        <v>0</v>
      </c>
      <c r="BJ110" s="63">
        <f t="shared" si="46"/>
        <v>0</v>
      </c>
      <c r="BK110" s="63">
        <f t="shared" si="46"/>
        <v>0</v>
      </c>
      <c r="BL110" s="63">
        <f t="shared" si="46"/>
        <v>0.7142857142857143</v>
      </c>
      <c r="BM110" s="64">
        <f t="shared" si="46"/>
        <v>0</v>
      </c>
    </row>
    <row r="111" spans="12:65" hidden="1">
      <c r="L111" t="s">
        <v>44</v>
      </c>
      <c r="M111" t="s">
        <v>78</v>
      </c>
      <c r="N111" s="55"/>
      <c r="O111" s="55"/>
      <c r="P111" s="55"/>
      <c r="Q111" s="55">
        <v>1</v>
      </c>
      <c r="R111" s="55"/>
      <c r="S111" s="55"/>
      <c r="T111" s="55"/>
      <c r="U111" s="55"/>
      <c r="W111" s="55"/>
      <c r="X111" s="55"/>
      <c r="Y111" s="55"/>
      <c r="Z111" s="56"/>
      <c r="AA111" s="56"/>
      <c r="AB111" s="56"/>
      <c r="AO111">
        <v>1</v>
      </c>
      <c r="AP111" s="58">
        <f t="shared" si="30"/>
        <v>0</v>
      </c>
      <c r="AQ111" s="60">
        <f t="shared" si="31"/>
        <v>0</v>
      </c>
      <c r="AR111" s="60">
        <f t="shared" si="32"/>
        <v>0</v>
      </c>
      <c r="AS111" s="60">
        <f t="shared" si="33"/>
        <v>0</v>
      </c>
      <c r="AT111" s="60">
        <f t="shared" si="34"/>
        <v>0</v>
      </c>
      <c r="AU111" s="60">
        <f t="shared" si="35"/>
        <v>0</v>
      </c>
      <c r="AV111" s="60">
        <f t="shared" si="36"/>
        <v>0</v>
      </c>
      <c r="AW111" s="60">
        <f t="shared" si="37"/>
        <v>0</v>
      </c>
      <c r="AX111" s="60">
        <f t="shared" si="38"/>
        <v>0</v>
      </c>
      <c r="AY111" s="60">
        <f t="shared" si="39"/>
        <v>1</v>
      </c>
      <c r="AZ111" s="60">
        <f t="shared" si="40"/>
        <v>0</v>
      </c>
      <c r="BA111" s="68">
        <f t="shared" si="41"/>
        <v>0</v>
      </c>
      <c r="BB111" s="62">
        <f t="shared" si="27"/>
        <v>0</v>
      </c>
      <c r="BC111" s="63">
        <f t="shared" si="27"/>
        <v>0</v>
      </c>
      <c r="BD111" s="63">
        <f t="shared" si="27"/>
        <v>0</v>
      </c>
      <c r="BE111" s="63">
        <f t="shared" si="27"/>
        <v>0</v>
      </c>
      <c r="BF111" s="63">
        <f t="shared" si="27"/>
        <v>0</v>
      </c>
      <c r="BG111" s="63">
        <f t="shared" si="27"/>
        <v>0</v>
      </c>
      <c r="BH111" s="63">
        <f t="shared" si="46"/>
        <v>0</v>
      </c>
      <c r="BI111" s="63">
        <f t="shared" si="46"/>
        <v>0</v>
      </c>
      <c r="BJ111" s="63">
        <f t="shared" si="46"/>
        <v>0</v>
      </c>
      <c r="BK111" s="63">
        <f t="shared" si="46"/>
        <v>1</v>
      </c>
      <c r="BL111" s="63">
        <f t="shared" si="46"/>
        <v>0</v>
      </c>
      <c r="BM111" s="64">
        <f t="shared" si="46"/>
        <v>0</v>
      </c>
    </row>
    <row r="112" spans="12:65" hidden="1">
      <c r="L112" t="s">
        <v>44</v>
      </c>
      <c r="M112" t="s">
        <v>77</v>
      </c>
      <c r="N112" s="55">
        <v>1</v>
      </c>
      <c r="O112" s="55"/>
      <c r="P112" s="55">
        <v>4</v>
      </c>
      <c r="Q112" s="55">
        <v>4</v>
      </c>
      <c r="R112" s="55"/>
      <c r="S112" s="55"/>
      <c r="T112" s="55">
        <v>1</v>
      </c>
      <c r="U112" s="55">
        <v>1</v>
      </c>
      <c r="W112" s="55">
        <v>1</v>
      </c>
      <c r="X112" s="55">
        <v>2</v>
      </c>
      <c r="Y112" s="55">
        <v>1</v>
      </c>
      <c r="Z112" s="56"/>
      <c r="AA112" s="56"/>
      <c r="AB112" s="56"/>
      <c r="AO112">
        <v>15</v>
      </c>
      <c r="AP112" s="58">
        <f t="shared" si="30"/>
        <v>1</v>
      </c>
      <c r="AQ112" s="60">
        <f t="shared" si="31"/>
        <v>1</v>
      </c>
      <c r="AR112" s="60">
        <f t="shared" si="32"/>
        <v>2</v>
      </c>
      <c r="AS112" s="60">
        <f t="shared" si="33"/>
        <v>0</v>
      </c>
      <c r="AT112" s="60">
        <f t="shared" si="34"/>
        <v>0</v>
      </c>
      <c r="AU112" s="60">
        <f t="shared" si="35"/>
        <v>1</v>
      </c>
      <c r="AV112" s="60">
        <f t="shared" si="36"/>
        <v>1</v>
      </c>
      <c r="AW112" s="60">
        <f t="shared" si="37"/>
        <v>0</v>
      </c>
      <c r="AX112" s="60">
        <f t="shared" si="38"/>
        <v>0</v>
      </c>
      <c r="AY112" s="60">
        <f t="shared" si="39"/>
        <v>4</v>
      </c>
      <c r="AZ112" s="60">
        <f t="shared" si="40"/>
        <v>4</v>
      </c>
      <c r="BA112" s="68">
        <f t="shared" si="41"/>
        <v>1</v>
      </c>
      <c r="BB112" s="62">
        <f t="shared" si="27"/>
        <v>6.6666666666666666E-2</v>
      </c>
      <c r="BC112" s="63">
        <f t="shared" si="27"/>
        <v>6.6666666666666666E-2</v>
      </c>
      <c r="BD112" s="63">
        <f t="shared" si="27"/>
        <v>0.13333333333333333</v>
      </c>
      <c r="BE112" s="63">
        <f t="shared" si="27"/>
        <v>0</v>
      </c>
      <c r="BF112" s="63">
        <f t="shared" si="27"/>
        <v>0</v>
      </c>
      <c r="BG112" s="63">
        <f t="shared" si="27"/>
        <v>6.6666666666666666E-2</v>
      </c>
      <c r="BH112" s="63">
        <f t="shared" si="46"/>
        <v>6.6666666666666666E-2</v>
      </c>
      <c r="BI112" s="63">
        <f t="shared" si="46"/>
        <v>0</v>
      </c>
      <c r="BJ112" s="63">
        <f t="shared" si="46"/>
        <v>0</v>
      </c>
      <c r="BK112" s="63">
        <f t="shared" si="46"/>
        <v>0.26666666666666666</v>
      </c>
      <c r="BL112" s="63">
        <f t="shared" si="46"/>
        <v>0.26666666666666666</v>
      </c>
      <c r="BM112" s="64">
        <f t="shared" si="46"/>
        <v>6.6666666666666666E-2</v>
      </c>
    </row>
    <row r="113" spans="12:65" hidden="1">
      <c r="L113" t="s">
        <v>35</v>
      </c>
      <c r="M113" t="s">
        <v>7</v>
      </c>
      <c r="N113" s="55">
        <f>SUM(N114:N118)</f>
        <v>9</v>
      </c>
      <c r="O113" s="55">
        <f t="shared" ref="O113:AO113" si="51">SUM(O114:O118)</f>
        <v>16</v>
      </c>
      <c r="P113" s="55">
        <f t="shared" si="51"/>
        <v>10</v>
      </c>
      <c r="Q113" s="55">
        <f t="shared" si="51"/>
        <v>16</v>
      </c>
      <c r="R113" s="55">
        <f t="shared" si="51"/>
        <v>16</v>
      </c>
      <c r="S113" s="55">
        <f t="shared" si="51"/>
        <v>5</v>
      </c>
      <c r="T113" s="55">
        <f t="shared" si="51"/>
        <v>3</v>
      </c>
      <c r="U113" s="55">
        <f t="shared" si="51"/>
        <v>21</v>
      </c>
      <c r="V113" s="55">
        <f t="shared" si="51"/>
        <v>25</v>
      </c>
      <c r="W113" s="55">
        <f t="shared" si="51"/>
        <v>0</v>
      </c>
      <c r="X113" s="55">
        <f t="shared" si="51"/>
        <v>9</v>
      </c>
      <c r="Y113" s="55">
        <f t="shared" si="51"/>
        <v>29</v>
      </c>
      <c r="Z113" s="55">
        <f t="shared" si="51"/>
        <v>40</v>
      </c>
      <c r="AA113" s="55">
        <f t="shared" si="51"/>
        <v>3</v>
      </c>
      <c r="AB113" s="55">
        <f t="shared" si="51"/>
        <v>24</v>
      </c>
      <c r="AC113" s="55">
        <f t="shared" si="51"/>
        <v>23</v>
      </c>
      <c r="AD113" s="55">
        <f t="shared" si="51"/>
        <v>20</v>
      </c>
      <c r="AE113" s="55">
        <f t="shared" si="51"/>
        <v>7</v>
      </c>
      <c r="AF113" s="55">
        <f t="shared" si="51"/>
        <v>34</v>
      </c>
      <c r="AG113" s="55">
        <f t="shared" si="51"/>
        <v>32</v>
      </c>
      <c r="AH113" s="55">
        <f t="shared" si="51"/>
        <v>8</v>
      </c>
      <c r="AI113" s="55">
        <f t="shared" si="51"/>
        <v>2</v>
      </c>
      <c r="AJ113" s="55">
        <f t="shared" si="51"/>
        <v>34</v>
      </c>
      <c r="AK113" s="55">
        <f t="shared" si="51"/>
        <v>31</v>
      </c>
      <c r="AL113" s="55">
        <f t="shared" si="51"/>
        <v>28</v>
      </c>
      <c r="AM113" s="55">
        <f t="shared" si="51"/>
        <v>4</v>
      </c>
      <c r="AN113" s="55">
        <f t="shared" si="51"/>
        <v>29</v>
      </c>
      <c r="AO113" s="55">
        <f t="shared" si="51"/>
        <v>478</v>
      </c>
      <c r="AP113" s="58">
        <f t="shared" si="30"/>
        <v>40</v>
      </c>
      <c r="AQ113" s="60">
        <f t="shared" si="31"/>
        <v>144</v>
      </c>
      <c r="AR113" s="60">
        <f t="shared" si="32"/>
        <v>105</v>
      </c>
      <c r="AS113" s="60">
        <f t="shared" si="33"/>
        <v>93</v>
      </c>
      <c r="AT113" s="60">
        <f t="shared" si="34"/>
        <v>5</v>
      </c>
      <c r="AU113" s="60">
        <f t="shared" si="35"/>
        <v>21</v>
      </c>
      <c r="AV113" s="60">
        <f t="shared" si="36"/>
        <v>3</v>
      </c>
      <c r="AW113" s="60">
        <f t="shared" si="37"/>
        <v>16</v>
      </c>
      <c r="AX113" s="60">
        <f t="shared" si="38"/>
        <v>16</v>
      </c>
      <c r="AY113" s="60">
        <f t="shared" si="39"/>
        <v>16</v>
      </c>
      <c r="AZ113" s="60">
        <f t="shared" si="40"/>
        <v>10</v>
      </c>
      <c r="BA113" s="68">
        <f t="shared" si="41"/>
        <v>9</v>
      </c>
      <c r="BB113" s="62">
        <f t="shared" si="27"/>
        <v>8.3682008368200833E-2</v>
      </c>
      <c r="BC113" s="63">
        <f t="shared" si="27"/>
        <v>0.30125523012552302</v>
      </c>
      <c r="BD113" s="63">
        <f t="shared" si="27"/>
        <v>0.21966527196652719</v>
      </c>
      <c r="BE113" s="63">
        <f t="shared" si="27"/>
        <v>0.19456066945606695</v>
      </c>
      <c r="BF113" s="63">
        <f t="shared" si="27"/>
        <v>1.0460251046025104E-2</v>
      </c>
      <c r="BG113" s="63">
        <f t="shared" si="27"/>
        <v>4.3933054393305436E-2</v>
      </c>
      <c r="BH113" s="63">
        <f t="shared" si="46"/>
        <v>6.2761506276150627E-3</v>
      </c>
      <c r="BI113" s="63">
        <f t="shared" si="46"/>
        <v>3.3472803347280332E-2</v>
      </c>
      <c r="BJ113" s="63">
        <f t="shared" si="46"/>
        <v>3.3472803347280332E-2</v>
      </c>
      <c r="BK113" s="63">
        <f t="shared" si="46"/>
        <v>3.3472803347280332E-2</v>
      </c>
      <c r="BL113" s="63">
        <f t="shared" si="46"/>
        <v>2.0920502092050208E-2</v>
      </c>
      <c r="BM113" s="64">
        <f t="shared" si="46"/>
        <v>1.8828451882845189E-2</v>
      </c>
    </row>
    <row r="114" spans="12:65" hidden="1">
      <c r="L114" t="s">
        <v>35</v>
      </c>
      <c r="M114" t="s">
        <v>75</v>
      </c>
      <c r="N114" s="55">
        <v>2</v>
      </c>
      <c r="O114" s="55"/>
      <c r="P114" s="55">
        <v>1</v>
      </c>
      <c r="Q114" s="55"/>
      <c r="R114" s="55"/>
      <c r="S114" s="55"/>
      <c r="T114" s="55">
        <v>1</v>
      </c>
      <c r="U114" s="55">
        <v>2</v>
      </c>
      <c r="W114" s="55"/>
      <c r="X114" s="55"/>
      <c r="Y114" s="55"/>
      <c r="Z114" s="56"/>
      <c r="AA114" s="56"/>
      <c r="AB114" s="56"/>
      <c r="AO114">
        <v>6</v>
      </c>
      <c r="AP114" s="58">
        <f t="shared" si="30"/>
        <v>0</v>
      </c>
      <c r="AQ114" s="60">
        <f t="shared" si="31"/>
        <v>0</v>
      </c>
      <c r="AR114" s="60">
        <f t="shared" si="32"/>
        <v>0</v>
      </c>
      <c r="AS114" s="60">
        <f t="shared" si="33"/>
        <v>0</v>
      </c>
      <c r="AT114" s="60">
        <f t="shared" si="34"/>
        <v>0</v>
      </c>
      <c r="AU114" s="60">
        <f t="shared" si="35"/>
        <v>2</v>
      </c>
      <c r="AV114" s="60">
        <f t="shared" si="36"/>
        <v>1</v>
      </c>
      <c r="AW114" s="60">
        <f t="shared" si="37"/>
        <v>0</v>
      </c>
      <c r="AX114" s="60">
        <f t="shared" si="38"/>
        <v>0</v>
      </c>
      <c r="AY114" s="60">
        <f t="shared" si="39"/>
        <v>0</v>
      </c>
      <c r="AZ114" s="60">
        <f t="shared" si="40"/>
        <v>1</v>
      </c>
      <c r="BA114" s="68">
        <f t="shared" si="41"/>
        <v>2</v>
      </c>
      <c r="BB114" s="62">
        <f t="shared" si="27"/>
        <v>0</v>
      </c>
      <c r="BC114" s="63">
        <f t="shared" si="27"/>
        <v>0</v>
      </c>
      <c r="BD114" s="63">
        <f t="shared" si="27"/>
        <v>0</v>
      </c>
      <c r="BE114" s="63">
        <f t="shared" si="27"/>
        <v>0</v>
      </c>
      <c r="BF114" s="63">
        <f t="shared" si="27"/>
        <v>0</v>
      </c>
      <c r="BG114" s="63">
        <f t="shared" si="27"/>
        <v>0.33333333333333331</v>
      </c>
      <c r="BH114" s="63">
        <f t="shared" si="46"/>
        <v>0.16666666666666666</v>
      </c>
      <c r="BI114" s="63">
        <f t="shared" si="46"/>
        <v>0</v>
      </c>
      <c r="BJ114" s="63">
        <f t="shared" si="46"/>
        <v>0</v>
      </c>
      <c r="BK114" s="63">
        <f t="shared" si="46"/>
        <v>0</v>
      </c>
      <c r="BL114" s="63">
        <f t="shared" si="46"/>
        <v>0.16666666666666666</v>
      </c>
      <c r="BM114" s="64">
        <f t="shared" si="46"/>
        <v>0.33333333333333331</v>
      </c>
    </row>
    <row r="115" spans="12:65" hidden="1">
      <c r="L115" t="s">
        <v>35</v>
      </c>
      <c r="M115" t="s">
        <v>76</v>
      </c>
      <c r="N115" s="55"/>
      <c r="O115" s="55">
        <v>1</v>
      </c>
      <c r="P115" s="55"/>
      <c r="Q115" s="55">
        <v>3</v>
      </c>
      <c r="R115" s="55"/>
      <c r="S115" s="55"/>
      <c r="T115" s="55"/>
      <c r="U115" s="55">
        <v>6</v>
      </c>
      <c r="W115" s="55"/>
      <c r="X115" s="55"/>
      <c r="Y115" s="55"/>
      <c r="Z115" s="56"/>
      <c r="AA115" s="56"/>
      <c r="AB115" s="56"/>
      <c r="AO115">
        <v>10</v>
      </c>
      <c r="AP115" s="58">
        <f t="shared" si="30"/>
        <v>0</v>
      </c>
      <c r="AQ115" s="60">
        <f t="shared" si="31"/>
        <v>0</v>
      </c>
      <c r="AR115" s="60">
        <f t="shared" si="32"/>
        <v>0</v>
      </c>
      <c r="AS115" s="60">
        <f t="shared" si="33"/>
        <v>0</v>
      </c>
      <c r="AT115" s="60">
        <f t="shared" si="34"/>
        <v>0</v>
      </c>
      <c r="AU115" s="60">
        <f t="shared" si="35"/>
        <v>6</v>
      </c>
      <c r="AV115" s="60">
        <f t="shared" si="36"/>
        <v>0</v>
      </c>
      <c r="AW115" s="60">
        <f t="shared" si="37"/>
        <v>0</v>
      </c>
      <c r="AX115" s="60">
        <f t="shared" si="38"/>
        <v>1</v>
      </c>
      <c r="AY115" s="60">
        <f t="shared" si="39"/>
        <v>3</v>
      </c>
      <c r="AZ115" s="60">
        <f t="shared" si="40"/>
        <v>0</v>
      </c>
      <c r="BA115" s="68">
        <f t="shared" si="41"/>
        <v>0</v>
      </c>
      <c r="BB115" s="62">
        <f t="shared" si="27"/>
        <v>0</v>
      </c>
      <c r="BC115" s="63">
        <f t="shared" si="27"/>
        <v>0</v>
      </c>
      <c r="BD115" s="63">
        <f t="shared" si="27"/>
        <v>0</v>
      </c>
      <c r="BE115" s="63">
        <f t="shared" si="27"/>
        <v>0</v>
      </c>
      <c r="BF115" s="63">
        <f t="shared" si="27"/>
        <v>0</v>
      </c>
      <c r="BG115" s="63">
        <f t="shared" si="27"/>
        <v>0.6</v>
      </c>
      <c r="BH115" s="63">
        <f t="shared" si="46"/>
        <v>0</v>
      </c>
      <c r="BI115" s="63">
        <f t="shared" si="46"/>
        <v>0</v>
      </c>
      <c r="BJ115" s="63">
        <f t="shared" si="46"/>
        <v>0.1</v>
      </c>
      <c r="BK115" s="63">
        <f t="shared" si="46"/>
        <v>0.3</v>
      </c>
      <c r="BL115" s="63">
        <f t="shared" si="46"/>
        <v>0</v>
      </c>
      <c r="BM115" s="64">
        <f t="shared" si="46"/>
        <v>0</v>
      </c>
    </row>
    <row r="116" spans="12:65" hidden="1">
      <c r="L116" t="s">
        <v>35</v>
      </c>
      <c r="M116" t="s">
        <v>78</v>
      </c>
      <c r="N116" s="55"/>
      <c r="O116" s="55">
        <v>15</v>
      </c>
      <c r="P116" s="55"/>
      <c r="Q116" s="55">
        <v>4</v>
      </c>
      <c r="R116" s="55"/>
      <c r="S116" s="55">
        <v>5</v>
      </c>
      <c r="T116" s="55"/>
      <c r="U116" s="55"/>
      <c r="W116" s="55"/>
      <c r="X116" s="55"/>
      <c r="Y116" s="55"/>
      <c r="Z116" s="56"/>
      <c r="AA116" s="56"/>
      <c r="AB116" s="56"/>
      <c r="AO116">
        <v>24</v>
      </c>
      <c r="AP116" s="58">
        <f t="shared" si="30"/>
        <v>0</v>
      </c>
      <c r="AQ116" s="60">
        <f t="shared" si="31"/>
        <v>0</v>
      </c>
      <c r="AR116" s="60">
        <f t="shared" si="32"/>
        <v>0</v>
      </c>
      <c r="AS116" s="60">
        <f t="shared" si="33"/>
        <v>0</v>
      </c>
      <c r="AT116" s="60">
        <f t="shared" si="34"/>
        <v>5</v>
      </c>
      <c r="AU116" s="60">
        <f t="shared" si="35"/>
        <v>0</v>
      </c>
      <c r="AV116" s="60">
        <f t="shared" si="36"/>
        <v>0</v>
      </c>
      <c r="AW116" s="60">
        <f t="shared" si="37"/>
        <v>0</v>
      </c>
      <c r="AX116" s="60">
        <f t="shared" si="38"/>
        <v>15</v>
      </c>
      <c r="AY116" s="60">
        <f t="shared" si="39"/>
        <v>4</v>
      </c>
      <c r="AZ116" s="60">
        <f t="shared" si="40"/>
        <v>0</v>
      </c>
      <c r="BA116" s="68">
        <f t="shared" si="41"/>
        <v>0</v>
      </c>
      <c r="BB116" s="62">
        <f t="shared" si="27"/>
        <v>0</v>
      </c>
      <c r="BC116" s="63">
        <f t="shared" si="27"/>
        <v>0</v>
      </c>
      <c r="BD116" s="63">
        <f t="shared" si="27"/>
        <v>0</v>
      </c>
      <c r="BE116" s="63">
        <f t="shared" si="27"/>
        <v>0</v>
      </c>
      <c r="BF116" s="63">
        <f t="shared" si="27"/>
        <v>0.20833333333333334</v>
      </c>
      <c r="BG116" s="63">
        <f t="shared" si="27"/>
        <v>0</v>
      </c>
      <c r="BH116" s="63">
        <f t="shared" si="46"/>
        <v>0</v>
      </c>
      <c r="BI116" s="63">
        <f t="shared" si="46"/>
        <v>0</v>
      </c>
      <c r="BJ116" s="63">
        <f t="shared" si="46"/>
        <v>0.625</v>
      </c>
      <c r="BK116" s="63">
        <f t="shared" si="46"/>
        <v>0.16666666666666666</v>
      </c>
      <c r="BL116" s="63">
        <f t="shared" si="46"/>
        <v>0</v>
      </c>
      <c r="BM116" s="64">
        <f t="shared" si="46"/>
        <v>0</v>
      </c>
    </row>
    <row r="117" spans="12:65">
      <c r="L117" t="s">
        <v>35</v>
      </c>
      <c r="M117" t="s">
        <v>79</v>
      </c>
      <c r="N117" s="55"/>
      <c r="O117" s="55"/>
      <c r="P117" s="55"/>
      <c r="Q117" s="55">
        <v>3</v>
      </c>
      <c r="R117" s="55"/>
      <c r="S117" s="55"/>
      <c r="T117" s="55"/>
      <c r="U117" s="55"/>
      <c r="W117" s="55"/>
      <c r="X117" s="55"/>
      <c r="Y117" s="55"/>
      <c r="Z117" s="56"/>
      <c r="AA117" s="56"/>
      <c r="AB117" s="56"/>
      <c r="AO117">
        <v>3</v>
      </c>
      <c r="AP117" s="58">
        <f t="shared" si="30"/>
        <v>0</v>
      </c>
      <c r="AQ117" s="60">
        <f t="shared" si="31"/>
        <v>0</v>
      </c>
      <c r="AR117" s="60">
        <f t="shared" si="32"/>
        <v>0</v>
      </c>
      <c r="AS117" s="60">
        <f t="shared" si="33"/>
        <v>0</v>
      </c>
      <c r="AT117" s="60">
        <f t="shared" si="34"/>
        <v>0</v>
      </c>
      <c r="AU117" s="60">
        <f t="shared" si="35"/>
        <v>0</v>
      </c>
      <c r="AV117" s="60">
        <f t="shared" si="36"/>
        <v>0</v>
      </c>
      <c r="AW117" s="60">
        <f t="shared" si="37"/>
        <v>0</v>
      </c>
      <c r="AX117" s="60">
        <f t="shared" si="38"/>
        <v>0</v>
      </c>
      <c r="AY117" s="60">
        <f t="shared" si="39"/>
        <v>3</v>
      </c>
      <c r="AZ117" s="60">
        <f t="shared" si="40"/>
        <v>0</v>
      </c>
      <c r="BA117" s="68">
        <f t="shared" si="41"/>
        <v>0</v>
      </c>
      <c r="BB117" s="62">
        <f t="shared" si="27"/>
        <v>0</v>
      </c>
      <c r="BC117" s="63">
        <f t="shared" si="27"/>
        <v>0</v>
      </c>
      <c r="BD117" s="63">
        <f t="shared" si="27"/>
        <v>0</v>
      </c>
      <c r="BE117" s="63">
        <f t="shared" si="27"/>
        <v>0</v>
      </c>
      <c r="BF117" s="63">
        <f t="shared" si="27"/>
        <v>0</v>
      </c>
      <c r="BG117" s="63">
        <f t="shared" si="27"/>
        <v>0</v>
      </c>
      <c r="BH117" s="63">
        <f t="shared" si="46"/>
        <v>0</v>
      </c>
      <c r="BI117" s="63">
        <f t="shared" si="46"/>
        <v>0</v>
      </c>
      <c r="BJ117" s="63">
        <f t="shared" si="46"/>
        <v>0</v>
      </c>
      <c r="BK117" s="63">
        <f t="shared" si="46"/>
        <v>1</v>
      </c>
      <c r="BL117" s="63">
        <f t="shared" si="46"/>
        <v>0</v>
      </c>
      <c r="BM117" s="64">
        <f t="shared" si="46"/>
        <v>0</v>
      </c>
    </row>
    <row r="118" spans="12:65" hidden="1">
      <c r="L118" t="s">
        <v>35</v>
      </c>
      <c r="M118" t="s">
        <v>77</v>
      </c>
      <c r="N118" s="55">
        <v>7</v>
      </c>
      <c r="O118" s="55"/>
      <c r="P118" s="55">
        <v>9</v>
      </c>
      <c r="Q118" s="55">
        <v>6</v>
      </c>
      <c r="R118" s="55">
        <v>16</v>
      </c>
      <c r="S118" s="55"/>
      <c r="T118" s="55">
        <v>2</v>
      </c>
      <c r="U118" s="55">
        <v>13</v>
      </c>
      <c r="V118">
        <v>25</v>
      </c>
      <c r="W118" s="55"/>
      <c r="X118" s="55">
        <v>9</v>
      </c>
      <c r="Y118" s="55">
        <v>29</v>
      </c>
      <c r="Z118" s="56">
        <v>40</v>
      </c>
      <c r="AA118" s="56">
        <v>3</v>
      </c>
      <c r="AB118" s="56">
        <v>24</v>
      </c>
      <c r="AC118">
        <v>23</v>
      </c>
      <c r="AD118">
        <v>20</v>
      </c>
      <c r="AE118">
        <v>7</v>
      </c>
      <c r="AF118">
        <v>34</v>
      </c>
      <c r="AG118">
        <v>32</v>
      </c>
      <c r="AH118">
        <v>8</v>
      </c>
      <c r="AI118">
        <v>2</v>
      </c>
      <c r="AJ118">
        <v>34</v>
      </c>
      <c r="AK118">
        <v>31</v>
      </c>
      <c r="AL118">
        <v>28</v>
      </c>
      <c r="AM118">
        <v>4</v>
      </c>
      <c r="AN118">
        <v>29</v>
      </c>
      <c r="AO118">
        <v>435</v>
      </c>
      <c r="AP118" s="58">
        <f t="shared" si="30"/>
        <v>40</v>
      </c>
      <c r="AQ118" s="60">
        <f t="shared" si="31"/>
        <v>144</v>
      </c>
      <c r="AR118" s="60">
        <f t="shared" si="32"/>
        <v>105</v>
      </c>
      <c r="AS118" s="60">
        <f t="shared" si="33"/>
        <v>93</v>
      </c>
      <c r="AT118" s="60">
        <f t="shared" si="34"/>
        <v>0</v>
      </c>
      <c r="AU118" s="60">
        <f t="shared" si="35"/>
        <v>13</v>
      </c>
      <c r="AV118" s="60">
        <f t="shared" si="36"/>
        <v>2</v>
      </c>
      <c r="AW118" s="60">
        <f t="shared" si="37"/>
        <v>16</v>
      </c>
      <c r="AX118" s="60">
        <f t="shared" si="38"/>
        <v>0</v>
      </c>
      <c r="AY118" s="60">
        <f t="shared" si="39"/>
        <v>6</v>
      </c>
      <c r="AZ118" s="60">
        <f t="shared" si="40"/>
        <v>9</v>
      </c>
      <c r="BA118" s="68">
        <f t="shared" si="41"/>
        <v>7</v>
      </c>
      <c r="BB118" s="62">
        <f t="shared" si="27"/>
        <v>9.1954022988505746E-2</v>
      </c>
      <c r="BC118" s="63">
        <f t="shared" si="27"/>
        <v>0.33103448275862069</v>
      </c>
      <c r="BD118" s="63">
        <f t="shared" si="27"/>
        <v>0.2413793103448276</v>
      </c>
      <c r="BE118" s="63">
        <f t="shared" si="27"/>
        <v>0.21379310344827587</v>
      </c>
      <c r="BF118" s="63">
        <f t="shared" si="27"/>
        <v>0</v>
      </c>
      <c r="BG118" s="63">
        <f t="shared" si="27"/>
        <v>2.9885057471264367E-2</v>
      </c>
      <c r="BH118" s="63">
        <f t="shared" si="46"/>
        <v>4.5977011494252873E-3</v>
      </c>
      <c r="BI118" s="63">
        <f t="shared" si="46"/>
        <v>3.6781609195402298E-2</v>
      </c>
      <c r="BJ118" s="63">
        <f t="shared" si="46"/>
        <v>0</v>
      </c>
      <c r="BK118" s="63">
        <f t="shared" si="46"/>
        <v>1.3793103448275862E-2</v>
      </c>
      <c r="BL118" s="63">
        <f t="shared" si="46"/>
        <v>2.0689655172413793E-2</v>
      </c>
      <c r="BM118" s="64">
        <f t="shared" si="46"/>
        <v>1.6091954022988506E-2</v>
      </c>
    </row>
    <row r="119" spans="12:65" hidden="1">
      <c r="L119" t="s">
        <v>36</v>
      </c>
      <c r="M119" t="s">
        <v>7</v>
      </c>
      <c r="N119" s="55">
        <f>SUM(N120:N124)</f>
        <v>0</v>
      </c>
      <c r="O119" s="55">
        <f t="shared" ref="O119:AO119" si="52">SUM(O120:O124)</f>
        <v>33</v>
      </c>
      <c r="P119" s="55">
        <f t="shared" si="52"/>
        <v>17</v>
      </c>
      <c r="Q119" s="55">
        <f t="shared" si="52"/>
        <v>20</v>
      </c>
      <c r="R119" s="55">
        <f t="shared" si="52"/>
        <v>0</v>
      </c>
      <c r="S119" s="55">
        <f t="shared" si="52"/>
        <v>51</v>
      </c>
      <c r="T119" s="55">
        <f t="shared" si="52"/>
        <v>2</v>
      </c>
      <c r="U119" s="55">
        <f t="shared" si="52"/>
        <v>96</v>
      </c>
      <c r="V119" s="55">
        <f t="shared" si="52"/>
        <v>1</v>
      </c>
      <c r="W119" s="55">
        <f t="shared" si="52"/>
        <v>5</v>
      </c>
      <c r="X119" s="55">
        <f t="shared" si="52"/>
        <v>0</v>
      </c>
      <c r="Y119" s="55">
        <f t="shared" si="52"/>
        <v>7</v>
      </c>
      <c r="Z119" s="55">
        <f t="shared" si="52"/>
        <v>0</v>
      </c>
      <c r="AA119" s="55">
        <f t="shared" si="52"/>
        <v>0</v>
      </c>
      <c r="AB119" s="55">
        <f t="shared" si="52"/>
        <v>5</v>
      </c>
      <c r="AC119" s="55">
        <f t="shared" si="52"/>
        <v>4</v>
      </c>
      <c r="AD119" s="55">
        <f t="shared" si="52"/>
        <v>0</v>
      </c>
      <c r="AE119" s="55">
        <f t="shared" si="52"/>
        <v>1</v>
      </c>
      <c r="AF119" s="55">
        <f t="shared" si="52"/>
        <v>3</v>
      </c>
      <c r="AG119" s="55">
        <f t="shared" si="52"/>
        <v>0</v>
      </c>
      <c r="AH119" s="55">
        <f t="shared" si="52"/>
        <v>0</v>
      </c>
      <c r="AI119" s="55">
        <f t="shared" si="52"/>
        <v>0</v>
      </c>
      <c r="AJ119" s="55">
        <f t="shared" si="52"/>
        <v>0</v>
      </c>
      <c r="AK119" s="55">
        <f t="shared" si="52"/>
        <v>0</v>
      </c>
      <c r="AL119" s="55">
        <f t="shared" si="52"/>
        <v>0</v>
      </c>
      <c r="AM119" s="55">
        <f t="shared" si="52"/>
        <v>0</v>
      </c>
      <c r="AN119" s="55">
        <f t="shared" si="52"/>
        <v>0</v>
      </c>
      <c r="AO119" s="55">
        <f t="shared" si="52"/>
        <v>245</v>
      </c>
      <c r="AP119" s="58">
        <f t="shared" si="30"/>
        <v>6</v>
      </c>
      <c r="AQ119" s="60">
        <f t="shared" si="31"/>
        <v>11</v>
      </c>
      <c r="AR119" s="60">
        <f t="shared" si="32"/>
        <v>8</v>
      </c>
      <c r="AS119" s="60">
        <f t="shared" si="33"/>
        <v>1</v>
      </c>
      <c r="AT119" s="60">
        <f t="shared" si="34"/>
        <v>51</v>
      </c>
      <c r="AU119" s="60">
        <f t="shared" si="35"/>
        <v>96</v>
      </c>
      <c r="AV119" s="60">
        <f t="shared" si="36"/>
        <v>2</v>
      </c>
      <c r="AW119" s="60">
        <f t="shared" si="37"/>
        <v>0</v>
      </c>
      <c r="AX119" s="60">
        <f t="shared" si="38"/>
        <v>33</v>
      </c>
      <c r="AY119" s="60">
        <f t="shared" si="39"/>
        <v>20</v>
      </c>
      <c r="AZ119" s="60">
        <f t="shared" si="40"/>
        <v>17</v>
      </c>
      <c r="BA119" s="68">
        <f t="shared" si="41"/>
        <v>0</v>
      </c>
      <c r="BB119" s="62">
        <f t="shared" si="27"/>
        <v>2.4489795918367346E-2</v>
      </c>
      <c r="BC119" s="63">
        <f t="shared" si="27"/>
        <v>4.4897959183673466E-2</v>
      </c>
      <c r="BD119" s="63">
        <f t="shared" si="27"/>
        <v>3.2653061224489799E-2</v>
      </c>
      <c r="BE119" s="63">
        <f t="shared" si="27"/>
        <v>4.0816326530612249E-3</v>
      </c>
      <c r="BF119" s="63">
        <f t="shared" si="27"/>
        <v>0.20816326530612245</v>
      </c>
      <c r="BG119" s="63">
        <f t="shared" si="27"/>
        <v>0.39183673469387753</v>
      </c>
      <c r="BH119" s="63">
        <f t="shared" si="46"/>
        <v>8.1632653061224497E-3</v>
      </c>
      <c r="BI119" s="63">
        <f t="shared" si="46"/>
        <v>0</v>
      </c>
      <c r="BJ119" s="63">
        <f t="shared" si="46"/>
        <v>0.13469387755102041</v>
      </c>
      <c r="BK119" s="63">
        <f t="shared" si="46"/>
        <v>8.1632653061224483E-2</v>
      </c>
      <c r="BL119" s="63">
        <f t="shared" si="46"/>
        <v>6.9387755102040816E-2</v>
      </c>
      <c r="BM119" s="64">
        <f t="shared" si="46"/>
        <v>0</v>
      </c>
    </row>
    <row r="120" spans="12:65" hidden="1">
      <c r="L120" t="s">
        <v>36</v>
      </c>
      <c r="M120" t="s">
        <v>75</v>
      </c>
      <c r="N120" s="55"/>
      <c r="O120" s="55"/>
      <c r="P120" s="55">
        <v>2</v>
      </c>
      <c r="Q120" s="55">
        <v>1</v>
      </c>
      <c r="R120" s="55"/>
      <c r="S120" s="55"/>
      <c r="T120" s="55"/>
      <c r="U120" s="55"/>
      <c r="W120" s="55"/>
      <c r="X120" s="55"/>
      <c r="Y120" s="55"/>
      <c r="Z120" s="56"/>
      <c r="AA120" s="56"/>
      <c r="AB120" s="56"/>
      <c r="AO120">
        <v>3</v>
      </c>
      <c r="AP120" s="58">
        <f t="shared" si="30"/>
        <v>0</v>
      </c>
      <c r="AQ120" s="60">
        <f t="shared" si="31"/>
        <v>0</v>
      </c>
      <c r="AR120" s="60">
        <f t="shared" si="32"/>
        <v>0</v>
      </c>
      <c r="AS120" s="60">
        <f t="shared" si="33"/>
        <v>0</v>
      </c>
      <c r="AT120" s="60">
        <f t="shared" si="34"/>
        <v>0</v>
      </c>
      <c r="AU120" s="60">
        <f t="shared" si="35"/>
        <v>0</v>
      </c>
      <c r="AV120" s="60">
        <f t="shared" si="36"/>
        <v>0</v>
      </c>
      <c r="AW120" s="60">
        <f t="shared" si="37"/>
        <v>0</v>
      </c>
      <c r="AX120" s="60">
        <f t="shared" si="38"/>
        <v>0</v>
      </c>
      <c r="AY120" s="60">
        <f t="shared" si="39"/>
        <v>1</v>
      </c>
      <c r="AZ120" s="60">
        <f t="shared" si="40"/>
        <v>2</v>
      </c>
      <c r="BA120" s="68">
        <f t="shared" si="41"/>
        <v>0</v>
      </c>
      <c r="BB120" s="62">
        <f t="shared" si="27"/>
        <v>0</v>
      </c>
      <c r="BC120" s="63">
        <f t="shared" si="27"/>
        <v>0</v>
      </c>
      <c r="BD120" s="63">
        <f t="shared" si="27"/>
        <v>0</v>
      </c>
      <c r="BE120" s="63">
        <f t="shared" ref="BE120:BJ164" si="53">AS120/$AO120</f>
        <v>0</v>
      </c>
      <c r="BF120" s="63">
        <f t="shared" si="53"/>
        <v>0</v>
      </c>
      <c r="BG120" s="63">
        <f t="shared" si="53"/>
        <v>0</v>
      </c>
      <c r="BH120" s="63">
        <f t="shared" si="46"/>
        <v>0</v>
      </c>
      <c r="BI120" s="63">
        <f t="shared" si="46"/>
        <v>0</v>
      </c>
      <c r="BJ120" s="63">
        <f t="shared" si="46"/>
        <v>0</v>
      </c>
      <c r="BK120" s="63">
        <f t="shared" si="46"/>
        <v>0.33333333333333331</v>
      </c>
      <c r="BL120" s="63">
        <f t="shared" si="46"/>
        <v>0.66666666666666663</v>
      </c>
      <c r="BM120" s="64">
        <f t="shared" si="46"/>
        <v>0</v>
      </c>
    </row>
    <row r="121" spans="12:65" hidden="1">
      <c r="L121" t="s">
        <v>36</v>
      </c>
      <c r="M121" t="s">
        <v>76</v>
      </c>
      <c r="N121" s="55"/>
      <c r="O121" s="55"/>
      <c r="P121" s="55">
        <v>10</v>
      </c>
      <c r="Q121" s="55">
        <v>7</v>
      </c>
      <c r="R121" s="55"/>
      <c r="S121" s="55"/>
      <c r="T121" s="55">
        <v>1</v>
      </c>
      <c r="U121" s="55">
        <v>12</v>
      </c>
      <c r="W121" s="55"/>
      <c r="X121" s="55"/>
      <c r="Y121" s="55"/>
      <c r="Z121" s="56"/>
      <c r="AA121" s="56"/>
      <c r="AB121" s="56"/>
      <c r="AO121">
        <v>30</v>
      </c>
      <c r="AP121" s="58">
        <f t="shared" si="30"/>
        <v>0</v>
      </c>
      <c r="AQ121" s="60">
        <f t="shared" si="31"/>
        <v>0</v>
      </c>
      <c r="AR121" s="60">
        <f t="shared" si="32"/>
        <v>0</v>
      </c>
      <c r="AS121" s="60">
        <f t="shared" si="33"/>
        <v>0</v>
      </c>
      <c r="AT121" s="60">
        <f t="shared" si="34"/>
        <v>0</v>
      </c>
      <c r="AU121" s="60">
        <f t="shared" si="35"/>
        <v>12</v>
      </c>
      <c r="AV121" s="60">
        <f t="shared" si="36"/>
        <v>1</v>
      </c>
      <c r="AW121" s="60">
        <f t="shared" si="37"/>
        <v>0</v>
      </c>
      <c r="AX121" s="60">
        <f t="shared" si="38"/>
        <v>0</v>
      </c>
      <c r="AY121" s="60">
        <f t="shared" si="39"/>
        <v>7</v>
      </c>
      <c r="AZ121" s="60">
        <f t="shared" si="40"/>
        <v>10</v>
      </c>
      <c r="BA121" s="68">
        <f t="shared" si="41"/>
        <v>0</v>
      </c>
      <c r="BB121" s="62">
        <f t="shared" ref="BB121:BD164" si="54">AP121/$AO121</f>
        <v>0</v>
      </c>
      <c r="BC121" s="63">
        <f t="shared" si="54"/>
        <v>0</v>
      </c>
      <c r="BD121" s="63">
        <f t="shared" si="54"/>
        <v>0</v>
      </c>
      <c r="BE121" s="63">
        <f t="shared" si="53"/>
        <v>0</v>
      </c>
      <c r="BF121" s="63">
        <f t="shared" si="53"/>
        <v>0</v>
      </c>
      <c r="BG121" s="63">
        <f t="shared" si="53"/>
        <v>0.4</v>
      </c>
      <c r="BH121" s="63">
        <f t="shared" si="46"/>
        <v>3.3333333333333333E-2</v>
      </c>
      <c r="BI121" s="63">
        <f t="shared" si="46"/>
        <v>0</v>
      </c>
      <c r="BJ121" s="63">
        <f t="shared" si="46"/>
        <v>0</v>
      </c>
      <c r="BK121" s="63">
        <f t="shared" si="46"/>
        <v>0.23333333333333334</v>
      </c>
      <c r="BL121" s="63">
        <f t="shared" si="46"/>
        <v>0.33333333333333331</v>
      </c>
      <c r="BM121" s="64">
        <f t="shared" si="46"/>
        <v>0</v>
      </c>
    </row>
    <row r="122" spans="12:65" hidden="1">
      <c r="L122" t="s">
        <v>36</v>
      </c>
      <c r="M122" t="s">
        <v>78</v>
      </c>
      <c r="N122" s="55"/>
      <c r="O122" s="55">
        <v>33</v>
      </c>
      <c r="P122" s="55"/>
      <c r="Q122" s="55">
        <v>9</v>
      </c>
      <c r="R122" s="55"/>
      <c r="S122" s="55">
        <v>51</v>
      </c>
      <c r="T122" s="55"/>
      <c r="U122" s="55">
        <v>77</v>
      </c>
      <c r="W122" s="55">
        <v>4</v>
      </c>
      <c r="X122" s="55"/>
      <c r="Y122" s="55">
        <v>4</v>
      </c>
      <c r="Z122" s="56"/>
      <c r="AA122" s="56"/>
      <c r="AB122" s="56"/>
      <c r="AC122">
        <v>2</v>
      </c>
      <c r="AO122">
        <v>180</v>
      </c>
      <c r="AP122" s="58">
        <f t="shared" si="30"/>
        <v>4</v>
      </c>
      <c r="AQ122" s="60">
        <f t="shared" si="31"/>
        <v>6</v>
      </c>
      <c r="AR122" s="60">
        <f t="shared" si="32"/>
        <v>0</v>
      </c>
      <c r="AS122" s="60">
        <f t="shared" si="33"/>
        <v>0</v>
      </c>
      <c r="AT122" s="60">
        <f t="shared" si="34"/>
        <v>51</v>
      </c>
      <c r="AU122" s="60">
        <f t="shared" si="35"/>
        <v>77</v>
      </c>
      <c r="AV122" s="60">
        <f t="shared" si="36"/>
        <v>0</v>
      </c>
      <c r="AW122" s="60">
        <f t="shared" si="37"/>
        <v>0</v>
      </c>
      <c r="AX122" s="60">
        <f t="shared" si="38"/>
        <v>33</v>
      </c>
      <c r="AY122" s="60">
        <f t="shared" si="39"/>
        <v>9</v>
      </c>
      <c r="AZ122" s="60">
        <f t="shared" si="40"/>
        <v>0</v>
      </c>
      <c r="BA122" s="68">
        <f t="shared" si="41"/>
        <v>0</v>
      </c>
      <c r="BB122" s="62">
        <f t="shared" si="54"/>
        <v>2.2222222222222223E-2</v>
      </c>
      <c r="BC122" s="63">
        <f t="shared" si="54"/>
        <v>3.3333333333333333E-2</v>
      </c>
      <c r="BD122" s="63">
        <f t="shared" si="54"/>
        <v>0</v>
      </c>
      <c r="BE122" s="63">
        <f t="shared" si="53"/>
        <v>0</v>
      </c>
      <c r="BF122" s="63">
        <f t="shared" si="53"/>
        <v>0.28333333333333333</v>
      </c>
      <c r="BG122" s="63">
        <f t="shared" si="53"/>
        <v>0.42777777777777776</v>
      </c>
      <c r="BH122" s="63">
        <f t="shared" si="46"/>
        <v>0</v>
      </c>
      <c r="BI122" s="63">
        <f t="shared" si="46"/>
        <v>0</v>
      </c>
      <c r="BJ122" s="63">
        <f t="shared" si="46"/>
        <v>0.18333333333333332</v>
      </c>
      <c r="BK122" s="63">
        <f t="shared" si="46"/>
        <v>0.05</v>
      </c>
      <c r="BL122" s="63">
        <f t="shared" si="46"/>
        <v>0</v>
      </c>
      <c r="BM122" s="64">
        <f t="shared" si="46"/>
        <v>0</v>
      </c>
    </row>
    <row r="123" spans="12:65">
      <c r="L123" t="s">
        <v>36</v>
      </c>
      <c r="M123" t="s">
        <v>79</v>
      </c>
      <c r="N123" s="55"/>
      <c r="O123" s="55"/>
      <c r="P123" s="55">
        <v>1</v>
      </c>
      <c r="Q123" s="55"/>
      <c r="R123" s="55"/>
      <c r="S123" s="55"/>
      <c r="T123" s="55"/>
      <c r="U123" s="55">
        <v>4</v>
      </c>
      <c r="W123" s="55"/>
      <c r="X123" s="55"/>
      <c r="Y123" s="55"/>
      <c r="Z123" s="56"/>
      <c r="AA123" s="56"/>
      <c r="AB123" s="56"/>
      <c r="AO123">
        <v>5</v>
      </c>
      <c r="AP123" s="58">
        <f t="shared" si="30"/>
        <v>0</v>
      </c>
      <c r="AQ123" s="60">
        <f t="shared" si="31"/>
        <v>0</v>
      </c>
      <c r="AR123" s="60">
        <f t="shared" si="32"/>
        <v>0</v>
      </c>
      <c r="AS123" s="60">
        <f t="shared" si="33"/>
        <v>0</v>
      </c>
      <c r="AT123" s="60">
        <f t="shared" si="34"/>
        <v>0</v>
      </c>
      <c r="AU123" s="60">
        <f t="shared" si="35"/>
        <v>4</v>
      </c>
      <c r="AV123" s="60">
        <f t="shared" si="36"/>
        <v>0</v>
      </c>
      <c r="AW123" s="60">
        <f t="shared" si="37"/>
        <v>0</v>
      </c>
      <c r="AX123" s="60">
        <f t="shared" si="38"/>
        <v>0</v>
      </c>
      <c r="AY123" s="60">
        <f t="shared" si="39"/>
        <v>0</v>
      </c>
      <c r="AZ123" s="60">
        <f t="shared" si="40"/>
        <v>1</v>
      </c>
      <c r="BA123" s="68">
        <f t="shared" si="41"/>
        <v>0</v>
      </c>
      <c r="BB123" s="62">
        <f t="shared" si="54"/>
        <v>0</v>
      </c>
      <c r="BC123" s="63">
        <f t="shared" si="54"/>
        <v>0</v>
      </c>
      <c r="BD123" s="63">
        <f t="shared" si="54"/>
        <v>0</v>
      </c>
      <c r="BE123" s="63">
        <f t="shared" si="53"/>
        <v>0</v>
      </c>
      <c r="BF123" s="63">
        <f t="shared" si="53"/>
        <v>0</v>
      </c>
      <c r="BG123" s="63">
        <f t="shared" si="53"/>
        <v>0.8</v>
      </c>
      <c r="BH123" s="63">
        <f t="shared" si="46"/>
        <v>0</v>
      </c>
      <c r="BI123" s="63">
        <f t="shared" si="46"/>
        <v>0</v>
      </c>
      <c r="BJ123" s="63">
        <f t="shared" si="46"/>
        <v>0</v>
      </c>
      <c r="BK123" s="63">
        <f t="shared" si="46"/>
        <v>0</v>
      </c>
      <c r="BL123" s="63">
        <f t="shared" si="46"/>
        <v>0.2</v>
      </c>
      <c r="BM123" s="64">
        <f t="shared" si="46"/>
        <v>0</v>
      </c>
    </row>
    <row r="124" spans="12:65" hidden="1">
      <c r="L124" t="s">
        <v>36</v>
      </c>
      <c r="M124" t="s">
        <v>77</v>
      </c>
      <c r="N124" s="55"/>
      <c r="O124" s="55"/>
      <c r="P124" s="55">
        <v>4</v>
      </c>
      <c r="Q124" s="55">
        <v>3</v>
      </c>
      <c r="R124" s="55"/>
      <c r="S124" s="55"/>
      <c r="T124" s="55">
        <v>1</v>
      </c>
      <c r="U124" s="55">
        <v>3</v>
      </c>
      <c r="V124">
        <v>1</v>
      </c>
      <c r="W124" s="55">
        <v>1</v>
      </c>
      <c r="X124" s="55"/>
      <c r="Y124" s="55">
        <v>3</v>
      </c>
      <c r="Z124" s="56"/>
      <c r="AA124" s="56"/>
      <c r="AB124" s="56">
        <v>5</v>
      </c>
      <c r="AC124">
        <v>2</v>
      </c>
      <c r="AE124">
        <v>1</v>
      </c>
      <c r="AF124">
        <v>3</v>
      </c>
      <c r="AO124">
        <v>27</v>
      </c>
      <c r="AP124" s="58">
        <f t="shared" si="30"/>
        <v>2</v>
      </c>
      <c r="AQ124" s="60">
        <f t="shared" si="31"/>
        <v>5</v>
      </c>
      <c r="AR124" s="60">
        <f t="shared" si="32"/>
        <v>8</v>
      </c>
      <c r="AS124" s="60">
        <f t="shared" si="33"/>
        <v>1</v>
      </c>
      <c r="AT124" s="60">
        <f t="shared" si="34"/>
        <v>0</v>
      </c>
      <c r="AU124" s="60">
        <f t="shared" si="35"/>
        <v>3</v>
      </c>
      <c r="AV124" s="60">
        <f t="shared" si="36"/>
        <v>1</v>
      </c>
      <c r="AW124" s="60">
        <f t="shared" si="37"/>
        <v>0</v>
      </c>
      <c r="AX124" s="60">
        <f t="shared" si="38"/>
        <v>0</v>
      </c>
      <c r="AY124" s="60">
        <f t="shared" si="39"/>
        <v>3</v>
      </c>
      <c r="AZ124" s="60">
        <f t="shared" si="40"/>
        <v>4</v>
      </c>
      <c r="BA124" s="68">
        <f t="shared" si="41"/>
        <v>0</v>
      </c>
      <c r="BB124" s="62">
        <f t="shared" si="54"/>
        <v>7.407407407407407E-2</v>
      </c>
      <c r="BC124" s="63">
        <f t="shared" si="54"/>
        <v>0.18518518518518517</v>
      </c>
      <c r="BD124" s="63">
        <f t="shared" si="54"/>
        <v>0.29629629629629628</v>
      </c>
      <c r="BE124" s="63">
        <f t="shared" si="53"/>
        <v>3.7037037037037035E-2</v>
      </c>
      <c r="BF124" s="63">
        <f t="shared" si="53"/>
        <v>0</v>
      </c>
      <c r="BG124" s="63">
        <f t="shared" si="53"/>
        <v>0.1111111111111111</v>
      </c>
      <c r="BH124" s="63">
        <f t="shared" si="46"/>
        <v>3.7037037037037035E-2</v>
      </c>
      <c r="BI124" s="63">
        <f t="shared" si="46"/>
        <v>0</v>
      </c>
      <c r="BJ124" s="63">
        <f t="shared" si="46"/>
        <v>0</v>
      </c>
      <c r="BK124" s="63">
        <f t="shared" si="46"/>
        <v>0.1111111111111111</v>
      </c>
      <c r="BL124" s="63">
        <f t="shared" si="46"/>
        <v>0.14814814814814814</v>
      </c>
      <c r="BM124" s="64">
        <f t="shared" si="46"/>
        <v>0</v>
      </c>
    </row>
    <row r="125" spans="12:65" hidden="1">
      <c r="L125" t="s">
        <v>37</v>
      </c>
      <c r="M125" t="s">
        <v>7</v>
      </c>
      <c r="N125" s="55">
        <f>SUM(N126:N130)</f>
        <v>4</v>
      </c>
      <c r="O125" s="55">
        <f t="shared" ref="O125:AO125" si="55">SUM(O126:O130)</f>
        <v>37</v>
      </c>
      <c r="P125" s="55">
        <f t="shared" si="55"/>
        <v>5</v>
      </c>
      <c r="Q125" s="55">
        <f t="shared" si="55"/>
        <v>5</v>
      </c>
      <c r="R125" s="55">
        <f t="shared" si="55"/>
        <v>5</v>
      </c>
      <c r="S125" s="55">
        <f t="shared" si="55"/>
        <v>0</v>
      </c>
      <c r="T125" s="55">
        <f t="shared" si="55"/>
        <v>3</v>
      </c>
      <c r="U125" s="55">
        <f t="shared" si="55"/>
        <v>0</v>
      </c>
      <c r="V125" s="55">
        <f t="shared" si="55"/>
        <v>23</v>
      </c>
      <c r="W125" s="55">
        <f t="shared" si="55"/>
        <v>0</v>
      </c>
      <c r="X125" s="55">
        <f t="shared" si="55"/>
        <v>0</v>
      </c>
      <c r="Y125" s="55">
        <f t="shared" si="55"/>
        <v>0</v>
      </c>
      <c r="Z125" s="55">
        <f t="shared" si="55"/>
        <v>12</v>
      </c>
      <c r="AA125" s="55">
        <f t="shared" si="55"/>
        <v>0</v>
      </c>
      <c r="AB125" s="55">
        <f t="shared" si="55"/>
        <v>2</v>
      </c>
      <c r="AC125" s="55">
        <f t="shared" si="55"/>
        <v>0</v>
      </c>
      <c r="AD125" s="55">
        <f t="shared" si="55"/>
        <v>19</v>
      </c>
      <c r="AE125" s="55">
        <f t="shared" si="55"/>
        <v>0</v>
      </c>
      <c r="AF125" s="55">
        <f t="shared" si="55"/>
        <v>5</v>
      </c>
      <c r="AG125" s="55">
        <f t="shared" si="55"/>
        <v>4</v>
      </c>
      <c r="AH125" s="55">
        <f t="shared" si="55"/>
        <v>0</v>
      </c>
      <c r="AI125" s="55">
        <f t="shared" si="55"/>
        <v>0</v>
      </c>
      <c r="AJ125" s="55">
        <f t="shared" si="55"/>
        <v>0</v>
      </c>
      <c r="AK125" s="55">
        <f t="shared" si="55"/>
        <v>2</v>
      </c>
      <c r="AL125" s="55">
        <f t="shared" si="55"/>
        <v>0</v>
      </c>
      <c r="AM125" s="55">
        <f t="shared" si="55"/>
        <v>0</v>
      </c>
      <c r="AN125" s="55">
        <f t="shared" si="55"/>
        <v>0</v>
      </c>
      <c r="AO125" s="55">
        <f t="shared" si="55"/>
        <v>126</v>
      </c>
      <c r="AP125" s="58">
        <f t="shared" si="30"/>
        <v>0</v>
      </c>
      <c r="AQ125" s="60">
        <f t="shared" si="31"/>
        <v>6</v>
      </c>
      <c r="AR125" s="60">
        <f t="shared" si="32"/>
        <v>7</v>
      </c>
      <c r="AS125" s="60">
        <f t="shared" si="33"/>
        <v>54</v>
      </c>
      <c r="AT125" s="60">
        <f t="shared" si="34"/>
        <v>0</v>
      </c>
      <c r="AU125" s="60">
        <f t="shared" si="35"/>
        <v>0</v>
      </c>
      <c r="AV125" s="60">
        <f t="shared" si="36"/>
        <v>3</v>
      </c>
      <c r="AW125" s="60">
        <f t="shared" si="37"/>
        <v>5</v>
      </c>
      <c r="AX125" s="60">
        <f t="shared" si="38"/>
        <v>37</v>
      </c>
      <c r="AY125" s="60">
        <f t="shared" si="39"/>
        <v>5</v>
      </c>
      <c r="AZ125" s="60">
        <f t="shared" si="40"/>
        <v>5</v>
      </c>
      <c r="BA125" s="68">
        <f t="shared" si="41"/>
        <v>4</v>
      </c>
      <c r="BB125" s="62">
        <f t="shared" si="54"/>
        <v>0</v>
      </c>
      <c r="BC125" s="63">
        <f t="shared" si="54"/>
        <v>4.7619047619047616E-2</v>
      </c>
      <c r="BD125" s="63">
        <f t="shared" si="54"/>
        <v>5.5555555555555552E-2</v>
      </c>
      <c r="BE125" s="63">
        <f t="shared" si="53"/>
        <v>0.42857142857142855</v>
      </c>
      <c r="BF125" s="63">
        <f t="shared" si="53"/>
        <v>0</v>
      </c>
      <c r="BG125" s="63">
        <f t="shared" si="53"/>
        <v>0</v>
      </c>
      <c r="BH125" s="63">
        <f t="shared" si="46"/>
        <v>2.3809523809523808E-2</v>
      </c>
      <c r="BI125" s="63">
        <f t="shared" si="46"/>
        <v>3.968253968253968E-2</v>
      </c>
      <c r="BJ125" s="63">
        <f t="shared" si="46"/>
        <v>0.29365079365079366</v>
      </c>
      <c r="BK125" s="63">
        <f t="shared" si="46"/>
        <v>3.968253968253968E-2</v>
      </c>
      <c r="BL125" s="63">
        <f t="shared" si="46"/>
        <v>3.968253968253968E-2</v>
      </c>
      <c r="BM125" s="64">
        <f t="shared" si="46"/>
        <v>3.1746031746031744E-2</v>
      </c>
    </row>
    <row r="126" spans="12:65" hidden="1">
      <c r="L126" t="s">
        <v>37</v>
      </c>
      <c r="M126" t="s">
        <v>75</v>
      </c>
      <c r="N126" s="55">
        <v>4</v>
      </c>
      <c r="O126" s="55"/>
      <c r="P126" s="55">
        <v>1</v>
      </c>
      <c r="Q126" s="55"/>
      <c r="R126" s="55"/>
      <c r="S126" s="55"/>
      <c r="T126" s="55"/>
      <c r="U126" s="55"/>
      <c r="W126" s="55"/>
      <c r="X126" s="55"/>
      <c r="Y126" s="55"/>
      <c r="Z126" s="56"/>
      <c r="AA126" s="56"/>
      <c r="AB126" s="56"/>
      <c r="AO126">
        <v>5</v>
      </c>
      <c r="AP126" s="58">
        <f t="shared" si="30"/>
        <v>0</v>
      </c>
      <c r="AQ126" s="60">
        <f t="shared" si="31"/>
        <v>0</v>
      </c>
      <c r="AR126" s="60">
        <f t="shared" si="32"/>
        <v>0</v>
      </c>
      <c r="AS126" s="60">
        <f t="shared" si="33"/>
        <v>0</v>
      </c>
      <c r="AT126" s="60">
        <f t="shared" si="34"/>
        <v>0</v>
      </c>
      <c r="AU126" s="60">
        <f t="shared" si="35"/>
        <v>0</v>
      </c>
      <c r="AV126" s="60">
        <f t="shared" si="36"/>
        <v>0</v>
      </c>
      <c r="AW126" s="60">
        <f t="shared" si="37"/>
        <v>0</v>
      </c>
      <c r="AX126" s="60">
        <f t="shared" si="38"/>
        <v>0</v>
      </c>
      <c r="AY126" s="60">
        <f t="shared" si="39"/>
        <v>0</v>
      </c>
      <c r="AZ126" s="60">
        <f t="shared" si="40"/>
        <v>1</v>
      </c>
      <c r="BA126" s="68">
        <f t="shared" si="41"/>
        <v>4</v>
      </c>
      <c r="BB126" s="62">
        <f t="shared" si="54"/>
        <v>0</v>
      </c>
      <c r="BC126" s="63">
        <f t="shared" si="54"/>
        <v>0</v>
      </c>
      <c r="BD126" s="63">
        <f t="shared" si="54"/>
        <v>0</v>
      </c>
      <c r="BE126" s="63">
        <f t="shared" si="53"/>
        <v>0</v>
      </c>
      <c r="BF126" s="63">
        <f t="shared" si="53"/>
        <v>0</v>
      </c>
      <c r="BG126" s="63">
        <f t="shared" si="53"/>
        <v>0</v>
      </c>
      <c r="BH126" s="63">
        <f t="shared" si="46"/>
        <v>0</v>
      </c>
      <c r="BI126" s="63">
        <f t="shared" si="46"/>
        <v>0</v>
      </c>
      <c r="BJ126" s="63">
        <f t="shared" si="46"/>
        <v>0</v>
      </c>
      <c r="BK126" s="63">
        <f t="shared" si="46"/>
        <v>0</v>
      </c>
      <c r="BL126" s="63">
        <f t="shared" si="46"/>
        <v>0.2</v>
      </c>
      <c r="BM126" s="64">
        <f t="shared" si="46"/>
        <v>0.8</v>
      </c>
    </row>
    <row r="127" spans="12:65" hidden="1">
      <c r="L127" t="s">
        <v>37</v>
      </c>
      <c r="M127" t="s">
        <v>76</v>
      </c>
      <c r="N127" s="55"/>
      <c r="O127" s="55">
        <v>9</v>
      </c>
      <c r="P127" s="55">
        <v>2</v>
      </c>
      <c r="Q127" s="55">
        <v>2</v>
      </c>
      <c r="R127" s="55"/>
      <c r="S127" s="55"/>
      <c r="T127" s="55">
        <v>2</v>
      </c>
      <c r="U127" s="55"/>
      <c r="W127" s="55"/>
      <c r="X127" s="55"/>
      <c r="Y127" s="55"/>
      <c r="Z127" s="56"/>
      <c r="AA127" s="56"/>
      <c r="AB127" s="56"/>
      <c r="AO127">
        <v>15</v>
      </c>
      <c r="AP127" s="58">
        <f t="shared" si="30"/>
        <v>0</v>
      </c>
      <c r="AQ127" s="60">
        <f t="shared" si="31"/>
        <v>0</v>
      </c>
      <c r="AR127" s="60">
        <f t="shared" si="32"/>
        <v>0</v>
      </c>
      <c r="AS127" s="60">
        <f t="shared" si="33"/>
        <v>0</v>
      </c>
      <c r="AT127" s="60">
        <f t="shared" si="34"/>
        <v>0</v>
      </c>
      <c r="AU127" s="60">
        <f t="shared" si="35"/>
        <v>0</v>
      </c>
      <c r="AV127" s="60">
        <f t="shared" si="36"/>
        <v>2</v>
      </c>
      <c r="AW127" s="60">
        <f t="shared" si="37"/>
        <v>0</v>
      </c>
      <c r="AX127" s="60">
        <f t="shared" si="38"/>
        <v>9</v>
      </c>
      <c r="AY127" s="60">
        <f t="shared" si="39"/>
        <v>2</v>
      </c>
      <c r="AZ127" s="60">
        <f t="shared" si="40"/>
        <v>2</v>
      </c>
      <c r="BA127" s="68">
        <f t="shared" si="41"/>
        <v>0</v>
      </c>
      <c r="BB127" s="62">
        <f t="shared" si="54"/>
        <v>0</v>
      </c>
      <c r="BC127" s="63">
        <f t="shared" si="54"/>
        <v>0</v>
      </c>
      <c r="BD127" s="63">
        <f t="shared" si="54"/>
        <v>0</v>
      </c>
      <c r="BE127" s="63">
        <f t="shared" si="53"/>
        <v>0</v>
      </c>
      <c r="BF127" s="63">
        <f t="shared" si="53"/>
        <v>0</v>
      </c>
      <c r="BG127" s="63">
        <f t="shared" si="53"/>
        <v>0</v>
      </c>
      <c r="BH127" s="63">
        <f t="shared" si="46"/>
        <v>0.13333333333333333</v>
      </c>
      <c r="BI127" s="63">
        <f t="shared" si="46"/>
        <v>0</v>
      </c>
      <c r="BJ127" s="63">
        <f t="shared" si="46"/>
        <v>0.6</v>
      </c>
      <c r="BK127" s="63">
        <f t="shared" si="46"/>
        <v>0.13333333333333333</v>
      </c>
      <c r="BL127" s="63">
        <f t="shared" si="46"/>
        <v>0.13333333333333333</v>
      </c>
      <c r="BM127" s="64">
        <f t="shared" si="46"/>
        <v>0</v>
      </c>
    </row>
    <row r="128" spans="12:65" hidden="1">
      <c r="L128" t="s">
        <v>37</v>
      </c>
      <c r="M128" t="s">
        <v>78</v>
      </c>
      <c r="N128" s="55"/>
      <c r="O128" s="55">
        <v>27</v>
      </c>
      <c r="P128" s="55"/>
      <c r="Q128" s="55"/>
      <c r="R128" s="55"/>
      <c r="S128" s="55"/>
      <c r="T128" s="55"/>
      <c r="U128" s="55"/>
      <c r="W128" s="55"/>
      <c r="X128" s="55"/>
      <c r="Y128" s="55"/>
      <c r="Z128" s="56"/>
      <c r="AA128" s="56"/>
      <c r="AB128" s="56"/>
      <c r="AO128">
        <v>27</v>
      </c>
      <c r="AP128" s="58">
        <f t="shared" si="30"/>
        <v>0</v>
      </c>
      <c r="AQ128" s="60">
        <f t="shared" si="31"/>
        <v>0</v>
      </c>
      <c r="AR128" s="60">
        <f t="shared" si="32"/>
        <v>0</v>
      </c>
      <c r="AS128" s="60">
        <f t="shared" si="33"/>
        <v>0</v>
      </c>
      <c r="AT128" s="60">
        <f t="shared" si="34"/>
        <v>0</v>
      </c>
      <c r="AU128" s="60">
        <f t="shared" si="35"/>
        <v>0</v>
      </c>
      <c r="AV128" s="60">
        <f t="shared" si="36"/>
        <v>0</v>
      </c>
      <c r="AW128" s="60">
        <f t="shared" si="37"/>
        <v>0</v>
      </c>
      <c r="AX128" s="60">
        <f t="shared" si="38"/>
        <v>27</v>
      </c>
      <c r="AY128" s="60">
        <f t="shared" si="39"/>
        <v>0</v>
      </c>
      <c r="AZ128" s="60">
        <f t="shared" si="40"/>
        <v>0</v>
      </c>
      <c r="BA128" s="68">
        <f t="shared" si="41"/>
        <v>0</v>
      </c>
      <c r="BB128" s="62">
        <f t="shared" si="54"/>
        <v>0</v>
      </c>
      <c r="BC128" s="63">
        <f t="shared" si="54"/>
        <v>0</v>
      </c>
      <c r="BD128" s="63">
        <f t="shared" si="54"/>
        <v>0</v>
      </c>
      <c r="BE128" s="63">
        <f t="shared" si="53"/>
        <v>0</v>
      </c>
      <c r="BF128" s="63">
        <f t="shared" si="53"/>
        <v>0</v>
      </c>
      <c r="BG128" s="63">
        <f t="shared" si="53"/>
        <v>0</v>
      </c>
      <c r="BH128" s="63">
        <f t="shared" si="46"/>
        <v>0</v>
      </c>
      <c r="BI128" s="63">
        <f t="shared" si="46"/>
        <v>0</v>
      </c>
      <c r="BJ128" s="63">
        <f t="shared" si="46"/>
        <v>1</v>
      </c>
      <c r="BK128" s="63">
        <f t="shared" si="46"/>
        <v>0</v>
      </c>
      <c r="BL128" s="63">
        <f t="shared" si="46"/>
        <v>0</v>
      </c>
      <c r="BM128" s="64">
        <f t="shared" si="46"/>
        <v>0</v>
      </c>
    </row>
    <row r="129" spans="12:65">
      <c r="L129" t="s">
        <v>37</v>
      </c>
      <c r="M129" t="s">
        <v>79</v>
      </c>
      <c r="N129" s="55"/>
      <c r="O129" s="55">
        <v>1</v>
      </c>
      <c r="P129" s="55"/>
      <c r="Q129" s="55">
        <v>1</v>
      </c>
      <c r="R129" s="55"/>
      <c r="S129" s="55"/>
      <c r="T129" s="55"/>
      <c r="U129" s="55"/>
      <c r="W129" s="55"/>
      <c r="X129" s="55"/>
      <c r="Y129" s="55"/>
      <c r="Z129" s="56"/>
      <c r="AA129" s="56"/>
      <c r="AB129" s="56"/>
      <c r="AO129">
        <v>2</v>
      </c>
      <c r="AP129" s="58">
        <f t="shared" si="30"/>
        <v>0</v>
      </c>
      <c r="AQ129" s="60">
        <f t="shared" si="31"/>
        <v>0</v>
      </c>
      <c r="AR129" s="60">
        <f t="shared" si="32"/>
        <v>0</v>
      </c>
      <c r="AS129" s="60">
        <f t="shared" si="33"/>
        <v>0</v>
      </c>
      <c r="AT129" s="60">
        <f t="shared" si="34"/>
        <v>0</v>
      </c>
      <c r="AU129" s="60">
        <f t="shared" si="35"/>
        <v>0</v>
      </c>
      <c r="AV129" s="60">
        <f t="shared" si="36"/>
        <v>0</v>
      </c>
      <c r="AW129" s="60">
        <f t="shared" si="37"/>
        <v>0</v>
      </c>
      <c r="AX129" s="60">
        <f t="shared" si="38"/>
        <v>1</v>
      </c>
      <c r="AY129" s="60">
        <f t="shared" si="39"/>
        <v>1</v>
      </c>
      <c r="AZ129" s="60">
        <f t="shared" si="40"/>
        <v>0</v>
      </c>
      <c r="BA129" s="68">
        <f t="shared" si="41"/>
        <v>0</v>
      </c>
      <c r="BB129" s="62">
        <f t="shared" si="54"/>
        <v>0</v>
      </c>
      <c r="BC129" s="63">
        <f t="shared" si="54"/>
        <v>0</v>
      </c>
      <c r="BD129" s="63">
        <f t="shared" si="54"/>
        <v>0</v>
      </c>
      <c r="BE129" s="63">
        <f t="shared" si="53"/>
        <v>0</v>
      </c>
      <c r="BF129" s="63">
        <f t="shared" si="53"/>
        <v>0</v>
      </c>
      <c r="BG129" s="63">
        <f t="shared" si="53"/>
        <v>0</v>
      </c>
      <c r="BH129" s="63">
        <f t="shared" si="46"/>
        <v>0</v>
      </c>
      <c r="BI129" s="63">
        <f t="shared" si="46"/>
        <v>0</v>
      </c>
      <c r="BJ129" s="63">
        <f t="shared" si="46"/>
        <v>0.5</v>
      </c>
      <c r="BK129" s="63">
        <f t="shared" si="46"/>
        <v>0.5</v>
      </c>
      <c r="BL129" s="63">
        <f t="shared" si="46"/>
        <v>0</v>
      </c>
      <c r="BM129" s="64">
        <f t="shared" si="46"/>
        <v>0</v>
      </c>
    </row>
    <row r="130" spans="12:65" hidden="1">
      <c r="L130" t="s">
        <v>37</v>
      </c>
      <c r="M130" t="s">
        <v>77</v>
      </c>
      <c r="N130" s="55"/>
      <c r="O130" s="55"/>
      <c r="P130" s="55">
        <v>2</v>
      </c>
      <c r="Q130" s="55">
        <v>2</v>
      </c>
      <c r="R130" s="55">
        <v>5</v>
      </c>
      <c r="S130" s="55"/>
      <c r="T130" s="55">
        <v>1</v>
      </c>
      <c r="U130" s="55"/>
      <c r="V130">
        <v>23</v>
      </c>
      <c r="W130" s="55"/>
      <c r="X130" s="55"/>
      <c r="Y130" s="55"/>
      <c r="Z130" s="56">
        <v>12</v>
      </c>
      <c r="AA130" s="56"/>
      <c r="AB130" s="56">
        <v>2</v>
      </c>
      <c r="AD130">
        <v>19</v>
      </c>
      <c r="AF130">
        <v>5</v>
      </c>
      <c r="AG130">
        <v>4</v>
      </c>
      <c r="AK130">
        <v>2</v>
      </c>
      <c r="AO130">
        <v>77</v>
      </c>
      <c r="AP130" s="58">
        <f t="shared" si="30"/>
        <v>0</v>
      </c>
      <c r="AQ130" s="60">
        <f t="shared" si="31"/>
        <v>6</v>
      </c>
      <c r="AR130" s="60">
        <f t="shared" si="32"/>
        <v>7</v>
      </c>
      <c r="AS130" s="60">
        <f t="shared" si="33"/>
        <v>54</v>
      </c>
      <c r="AT130" s="60">
        <f t="shared" si="34"/>
        <v>0</v>
      </c>
      <c r="AU130" s="60">
        <f t="shared" si="35"/>
        <v>0</v>
      </c>
      <c r="AV130" s="60">
        <f t="shared" si="36"/>
        <v>1</v>
      </c>
      <c r="AW130" s="60">
        <f t="shared" si="37"/>
        <v>5</v>
      </c>
      <c r="AX130" s="60">
        <f t="shared" si="38"/>
        <v>0</v>
      </c>
      <c r="AY130" s="60">
        <f t="shared" si="39"/>
        <v>2</v>
      </c>
      <c r="AZ130" s="60">
        <f t="shared" si="40"/>
        <v>2</v>
      </c>
      <c r="BA130" s="68">
        <f t="shared" si="41"/>
        <v>0</v>
      </c>
      <c r="BB130" s="62">
        <f t="shared" si="54"/>
        <v>0</v>
      </c>
      <c r="BC130" s="63">
        <f t="shared" si="54"/>
        <v>7.792207792207792E-2</v>
      </c>
      <c r="BD130" s="63">
        <f t="shared" si="54"/>
        <v>9.0909090909090912E-2</v>
      </c>
      <c r="BE130" s="63">
        <f t="shared" si="53"/>
        <v>0.70129870129870131</v>
      </c>
      <c r="BF130" s="63">
        <f t="shared" si="53"/>
        <v>0</v>
      </c>
      <c r="BG130" s="63">
        <f t="shared" si="53"/>
        <v>0</v>
      </c>
      <c r="BH130" s="63">
        <f t="shared" si="46"/>
        <v>1.2987012987012988E-2</v>
      </c>
      <c r="BI130" s="63">
        <f t="shared" si="46"/>
        <v>6.4935064935064929E-2</v>
      </c>
      <c r="BJ130" s="63">
        <f t="shared" si="46"/>
        <v>0</v>
      </c>
      <c r="BK130" s="63">
        <f t="shared" si="46"/>
        <v>2.5974025974025976E-2</v>
      </c>
      <c r="BL130" s="63">
        <f t="shared" si="46"/>
        <v>2.5974025974025976E-2</v>
      </c>
      <c r="BM130" s="64">
        <f t="shared" si="46"/>
        <v>0</v>
      </c>
    </row>
    <row r="131" spans="12:65" hidden="1">
      <c r="L131" t="s">
        <v>38</v>
      </c>
      <c r="M131" t="s">
        <v>7</v>
      </c>
      <c r="N131" s="55">
        <f>SUM(N132:N135)</f>
        <v>0</v>
      </c>
      <c r="O131" s="55">
        <f t="shared" ref="O131:AO131" si="56">SUM(O132:O135)</f>
        <v>8</v>
      </c>
      <c r="P131" s="55">
        <f t="shared" si="56"/>
        <v>6</v>
      </c>
      <c r="Q131" s="55">
        <f t="shared" si="56"/>
        <v>8</v>
      </c>
      <c r="R131" s="55">
        <f t="shared" si="56"/>
        <v>2</v>
      </c>
      <c r="S131" s="55">
        <f t="shared" si="56"/>
        <v>7</v>
      </c>
      <c r="T131" s="55">
        <f t="shared" si="56"/>
        <v>4</v>
      </c>
      <c r="U131" s="55">
        <f t="shared" si="56"/>
        <v>5</v>
      </c>
      <c r="V131" s="55">
        <f t="shared" si="56"/>
        <v>3</v>
      </c>
      <c r="W131" s="55">
        <f t="shared" si="56"/>
        <v>0</v>
      </c>
      <c r="X131" s="55">
        <f t="shared" si="56"/>
        <v>2</v>
      </c>
      <c r="Y131" s="55">
        <f t="shared" si="56"/>
        <v>0</v>
      </c>
      <c r="Z131" s="55">
        <f t="shared" si="56"/>
        <v>1</v>
      </c>
      <c r="AA131" s="55">
        <f t="shared" si="56"/>
        <v>0</v>
      </c>
      <c r="AB131" s="55">
        <f t="shared" si="56"/>
        <v>1</v>
      </c>
      <c r="AC131" s="55">
        <f t="shared" si="56"/>
        <v>1</v>
      </c>
      <c r="AD131" s="55">
        <f t="shared" si="56"/>
        <v>1</v>
      </c>
      <c r="AE131" s="55">
        <f t="shared" si="56"/>
        <v>0</v>
      </c>
      <c r="AF131" s="55">
        <f t="shared" si="56"/>
        <v>1</v>
      </c>
      <c r="AG131" s="55">
        <f t="shared" si="56"/>
        <v>0</v>
      </c>
      <c r="AH131" s="55">
        <f t="shared" si="56"/>
        <v>0</v>
      </c>
      <c r="AI131" s="55">
        <f t="shared" si="56"/>
        <v>0</v>
      </c>
      <c r="AJ131" s="55">
        <f t="shared" si="56"/>
        <v>1</v>
      </c>
      <c r="AK131" s="55">
        <f t="shared" si="56"/>
        <v>1</v>
      </c>
      <c r="AL131" s="55">
        <f t="shared" si="56"/>
        <v>0</v>
      </c>
      <c r="AM131" s="55">
        <f t="shared" si="56"/>
        <v>0</v>
      </c>
      <c r="AN131" s="55">
        <f t="shared" si="56"/>
        <v>0</v>
      </c>
      <c r="AO131" s="55">
        <f t="shared" si="56"/>
        <v>52</v>
      </c>
      <c r="AP131" s="58">
        <f t="shared" si="30"/>
        <v>0</v>
      </c>
      <c r="AQ131" s="60">
        <f t="shared" si="31"/>
        <v>2</v>
      </c>
      <c r="AR131" s="60">
        <f t="shared" si="32"/>
        <v>5</v>
      </c>
      <c r="AS131" s="60">
        <f t="shared" si="33"/>
        <v>5</v>
      </c>
      <c r="AT131" s="60">
        <f t="shared" si="34"/>
        <v>7</v>
      </c>
      <c r="AU131" s="60">
        <f t="shared" si="35"/>
        <v>5</v>
      </c>
      <c r="AV131" s="60">
        <f t="shared" si="36"/>
        <v>4</v>
      </c>
      <c r="AW131" s="60">
        <f t="shared" si="37"/>
        <v>2</v>
      </c>
      <c r="AX131" s="60">
        <f t="shared" si="38"/>
        <v>8</v>
      </c>
      <c r="AY131" s="60">
        <f t="shared" si="39"/>
        <v>8</v>
      </c>
      <c r="AZ131" s="60">
        <f t="shared" si="40"/>
        <v>6</v>
      </c>
      <c r="BA131" s="68">
        <f t="shared" si="41"/>
        <v>0</v>
      </c>
      <c r="BB131" s="62">
        <f t="shared" si="54"/>
        <v>0</v>
      </c>
      <c r="BC131" s="63">
        <f t="shared" si="54"/>
        <v>3.8461538461538464E-2</v>
      </c>
      <c r="BD131" s="63">
        <f t="shared" si="54"/>
        <v>9.6153846153846159E-2</v>
      </c>
      <c r="BE131" s="63">
        <f t="shared" si="53"/>
        <v>9.6153846153846159E-2</v>
      </c>
      <c r="BF131" s="63">
        <f t="shared" si="53"/>
        <v>0.13461538461538461</v>
      </c>
      <c r="BG131" s="63">
        <f t="shared" si="53"/>
        <v>9.6153846153846159E-2</v>
      </c>
      <c r="BH131" s="63">
        <f t="shared" si="46"/>
        <v>7.6923076923076927E-2</v>
      </c>
      <c r="BI131" s="63">
        <f t="shared" si="46"/>
        <v>3.8461538461538464E-2</v>
      </c>
      <c r="BJ131" s="63">
        <f t="shared" si="46"/>
        <v>0.15384615384615385</v>
      </c>
      <c r="BK131" s="63">
        <f t="shared" si="46"/>
        <v>0.15384615384615385</v>
      </c>
      <c r="BL131" s="63">
        <f t="shared" si="46"/>
        <v>0.11538461538461539</v>
      </c>
      <c r="BM131" s="64">
        <f t="shared" si="46"/>
        <v>0</v>
      </c>
    </row>
    <row r="132" spans="12:65" hidden="1">
      <c r="L132" t="s">
        <v>38</v>
      </c>
      <c r="M132" t="s">
        <v>75</v>
      </c>
      <c r="N132" s="55"/>
      <c r="O132" s="55"/>
      <c r="P132" s="55">
        <v>3</v>
      </c>
      <c r="Q132" s="55">
        <v>2</v>
      </c>
      <c r="R132" s="55">
        <v>1</v>
      </c>
      <c r="S132" s="55"/>
      <c r="T132" s="55">
        <v>1</v>
      </c>
      <c r="U132" s="55"/>
      <c r="W132" s="55"/>
      <c r="X132" s="55"/>
      <c r="Y132" s="55"/>
      <c r="Z132" s="56"/>
      <c r="AA132" s="56"/>
      <c r="AB132" s="56"/>
      <c r="AO132">
        <v>7</v>
      </c>
      <c r="AP132" s="58">
        <f t="shared" si="30"/>
        <v>0</v>
      </c>
      <c r="AQ132" s="60">
        <f t="shared" si="31"/>
        <v>0</v>
      </c>
      <c r="AR132" s="60">
        <f t="shared" si="32"/>
        <v>0</v>
      </c>
      <c r="AS132" s="60">
        <f t="shared" si="33"/>
        <v>0</v>
      </c>
      <c r="AT132" s="60">
        <f t="shared" si="34"/>
        <v>0</v>
      </c>
      <c r="AU132" s="60">
        <f t="shared" si="35"/>
        <v>0</v>
      </c>
      <c r="AV132" s="60">
        <f t="shared" si="36"/>
        <v>1</v>
      </c>
      <c r="AW132" s="60">
        <f t="shared" si="37"/>
        <v>1</v>
      </c>
      <c r="AX132" s="60">
        <f t="shared" si="38"/>
        <v>0</v>
      </c>
      <c r="AY132" s="60">
        <f t="shared" si="39"/>
        <v>2</v>
      </c>
      <c r="AZ132" s="60">
        <f t="shared" si="40"/>
        <v>3</v>
      </c>
      <c r="BA132" s="68">
        <f t="shared" si="41"/>
        <v>0</v>
      </c>
      <c r="BB132" s="62">
        <f t="shared" si="54"/>
        <v>0</v>
      </c>
      <c r="BC132" s="63">
        <f t="shared" si="54"/>
        <v>0</v>
      </c>
      <c r="BD132" s="63">
        <f t="shared" si="54"/>
        <v>0</v>
      </c>
      <c r="BE132" s="63">
        <f t="shared" si="53"/>
        <v>0</v>
      </c>
      <c r="BF132" s="63">
        <f t="shared" si="53"/>
        <v>0</v>
      </c>
      <c r="BG132" s="63">
        <f t="shared" si="53"/>
        <v>0</v>
      </c>
      <c r="BH132" s="63">
        <f t="shared" si="46"/>
        <v>0.14285714285714285</v>
      </c>
      <c r="BI132" s="63">
        <f t="shared" si="46"/>
        <v>0.14285714285714285</v>
      </c>
      <c r="BJ132" s="63">
        <f t="shared" si="46"/>
        <v>0</v>
      </c>
      <c r="BK132" s="63">
        <f t="shared" si="46"/>
        <v>0.2857142857142857</v>
      </c>
      <c r="BL132" s="63">
        <f t="shared" si="46"/>
        <v>0.42857142857142855</v>
      </c>
      <c r="BM132" s="64">
        <f t="shared" si="46"/>
        <v>0</v>
      </c>
    </row>
    <row r="133" spans="12:65" hidden="1">
      <c r="L133" t="s">
        <v>38</v>
      </c>
      <c r="M133" t="s">
        <v>76</v>
      </c>
      <c r="N133" s="55"/>
      <c r="O133" s="55"/>
      <c r="P133" s="55"/>
      <c r="Q133" s="55">
        <v>2</v>
      </c>
      <c r="R133" s="55">
        <v>1</v>
      </c>
      <c r="S133" s="55"/>
      <c r="T133" s="55"/>
      <c r="U133" s="55">
        <v>4</v>
      </c>
      <c r="W133" s="55"/>
      <c r="X133" s="55"/>
      <c r="Y133" s="55"/>
      <c r="Z133" s="56"/>
      <c r="AA133" s="56"/>
      <c r="AB133" s="56"/>
      <c r="AO133">
        <v>7</v>
      </c>
      <c r="AP133" s="58">
        <f t="shared" si="30"/>
        <v>0</v>
      </c>
      <c r="AQ133" s="60">
        <f t="shared" si="31"/>
        <v>0</v>
      </c>
      <c r="AR133" s="60">
        <f t="shared" si="32"/>
        <v>0</v>
      </c>
      <c r="AS133" s="60">
        <f t="shared" si="33"/>
        <v>0</v>
      </c>
      <c r="AT133" s="60">
        <f t="shared" si="34"/>
        <v>0</v>
      </c>
      <c r="AU133" s="60">
        <f t="shared" si="35"/>
        <v>4</v>
      </c>
      <c r="AV133" s="60">
        <f t="shared" si="36"/>
        <v>0</v>
      </c>
      <c r="AW133" s="60">
        <f t="shared" si="37"/>
        <v>1</v>
      </c>
      <c r="AX133" s="60">
        <f t="shared" si="38"/>
        <v>0</v>
      </c>
      <c r="AY133" s="60">
        <f t="shared" si="39"/>
        <v>2</v>
      </c>
      <c r="AZ133" s="60">
        <f t="shared" si="40"/>
        <v>0</v>
      </c>
      <c r="BA133" s="68">
        <f t="shared" si="41"/>
        <v>0</v>
      </c>
      <c r="BB133" s="62">
        <f t="shared" si="54"/>
        <v>0</v>
      </c>
      <c r="BC133" s="63">
        <f t="shared" si="54"/>
        <v>0</v>
      </c>
      <c r="BD133" s="63">
        <f t="shared" si="54"/>
        <v>0</v>
      </c>
      <c r="BE133" s="63">
        <f t="shared" si="53"/>
        <v>0</v>
      </c>
      <c r="BF133" s="63">
        <f t="shared" si="53"/>
        <v>0</v>
      </c>
      <c r="BG133" s="63">
        <f t="shared" si="53"/>
        <v>0.5714285714285714</v>
      </c>
      <c r="BH133" s="63">
        <f t="shared" si="46"/>
        <v>0</v>
      </c>
      <c r="BI133" s="63">
        <f t="shared" si="46"/>
        <v>0.14285714285714285</v>
      </c>
      <c r="BJ133" s="63">
        <f t="shared" si="46"/>
        <v>0</v>
      </c>
      <c r="BK133" s="63">
        <f t="shared" ref="BK133:BM164" si="57">AY133/$AO133</f>
        <v>0.2857142857142857</v>
      </c>
      <c r="BL133" s="63">
        <f t="shared" si="57"/>
        <v>0</v>
      </c>
      <c r="BM133" s="64">
        <f t="shared" si="57"/>
        <v>0</v>
      </c>
    </row>
    <row r="134" spans="12:65" hidden="1">
      <c r="L134" t="s">
        <v>38</v>
      </c>
      <c r="M134" t="s">
        <v>78</v>
      </c>
      <c r="N134" s="55"/>
      <c r="O134" s="55">
        <v>7</v>
      </c>
      <c r="P134" s="55"/>
      <c r="Q134" s="55"/>
      <c r="R134" s="55"/>
      <c r="S134" s="55">
        <v>5</v>
      </c>
      <c r="T134" s="55"/>
      <c r="U134" s="55"/>
      <c r="W134" s="55"/>
      <c r="X134" s="55"/>
      <c r="Y134" s="55"/>
      <c r="Z134" s="56"/>
      <c r="AA134" s="56"/>
      <c r="AB134" s="56"/>
      <c r="AO134">
        <v>12</v>
      </c>
      <c r="AP134" s="58">
        <f t="shared" si="30"/>
        <v>0</v>
      </c>
      <c r="AQ134" s="60">
        <f t="shared" si="31"/>
        <v>0</v>
      </c>
      <c r="AR134" s="60">
        <f t="shared" si="32"/>
        <v>0</v>
      </c>
      <c r="AS134" s="60">
        <f t="shared" si="33"/>
        <v>0</v>
      </c>
      <c r="AT134" s="60">
        <f t="shared" si="34"/>
        <v>5</v>
      </c>
      <c r="AU134" s="60">
        <f t="shared" si="35"/>
        <v>0</v>
      </c>
      <c r="AV134" s="60">
        <f t="shared" si="36"/>
        <v>0</v>
      </c>
      <c r="AW134" s="60">
        <f t="shared" si="37"/>
        <v>0</v>
      </c>
      <c r="AX134" s="60">
        <f t="shared" si="38"/>
        <v>7</v>
      </c>
      <c r="AY134" s="60">
        <f t="shared" si="39"/>
        <v>0</v>
      </c>
      <c r="AZ134" s="60">
        <f t="shared" si="40"/>
        <v>0</v>
      </c>
      <c r="BA134" s="68">
        <f t="shared" si="41"/>
        <v>0</v>
      </c>
      <c r="BB134" s="62">
        <f t="shared" si="54"/>
        <v>0</v>
      </c>
      <c r="BC134" s="63">
        <f t="shared" si="54"/>
        <v>0</v>
      </c>
      <c r="BD134" s="63">
        <f t="shared" si="54"/>
        <v>0</v>
      </c>
      <c r="BE134" s="63">
        <f t="shared" si="53"/>
        <v>0</v>
      </c>
      <c r="BF134" s="63">
        <f t="shared" si="53"/>
        <v>0.41666666666666669</v>
      </c>
      <c r="BG134" s="63">
        <f t="shared" si="53"/>
        <v>0</v>
      </c>
      <c r="BH134" s="63">
        <f t="shared" si="53"/>
        <v>0</v>
      </c>
      <c r="BI134" s="63">
        <f t="shared" si="53"/>
        <v>0</v>
      </c>
      <c r="BJ134" s="63">
        <f t="shared" si="53"/>
        <v>0.58333333333333337</v>
      </c>
      <c r="BK134" s="63">
        <f t="shared" si="57"/>
        <v>0</v>
      </c>
      <c r="BL134" s="63">
        <f t="shared" si="57"/>
        <v>0</v>
      </c>
      <c r="BM134" s="64">
        <f t="shared" si="57"/>
        <v>0</v>
      </c>
    </row>
    <row r="135" spans="12:65" hidden="1">
      <c r="L135" t="s">
        <v>38</v>
      </c>
      <c r="M135" t="s">
        <v>77</v>
      </c>
      <c r="N135" s="55"/>
      <c r="O135" s="55">
        <v>1</v>
      </c>
      <c r="P135" s="55">
        <v>3</v>
      </c>
      <c r="Q135" s="55">
        <v>4</v>
      </c>
      <c r="R135" s="55"/>
      <c r="S135" s="55">
        <v>2</v>
      </c>
      <c r="T135" s="55">
        <v>3</v>
      </c>
      <c r="U135" s="55">
        <v>1</v>
      </c>
      <c r="V135">
        <v>3</v>
      </c>
      <c r="W135" s="55"/>
      <c r="X135" s="55">
        <v>2</v>
      </c>
      <c r="Y135" s="55"/>
      <c r="Z135" s="56">
        <v>1</v>
      </c>
      <c r="AA135" s="56"/>
      <c r="AB135" s="56">
        <v>1</v>
      </c>
      <c r="AC135">
        <v>1</v>
      </c>
      <c r="AD135">
        <v>1</v>
      </c>
      <c r="AF135">
        <v>1</v>
      </c>
      <c r="AJ135">
        <v>1</v>
      </c>
      <c r="AK135">
        <v>1</v>
      </c>
      <c r="AO135">
        <v>26</v>
      </c>
      <c r="AP135" s="58">
        <f t="shared" ref="AP135:AP164" si="58">SUM(AL135,AI135,AE135,AA135,W135)</f>
        <v>0</v>
      </c>
      <c r="AQ135" s="60">
        <f t="shared" ref="AQ135:AQ164" si="59">SUM(AN135,AK135,AG135,AC135,Y135)</f>
        <v>2</v>
      </c>
      <c r="AR135" s="60">
        <f t="shared" ref="AR135:AR164" si="60">SUM(AM135,AJ135,AF135,AB135,X135)</f>
        <v>5</v>
      </c>
      <c r="AS135" s="60">
        <f t="shared" ref="AS135:AS164" si="61">SUM(AH135,AD135,Z135,V135)</f>
        <v>5</v>
      </c>
      <c r="AT135" s="60">
        <f t="shared" ref="AT135:AT164" si="62">S135</f>
        <v>2</v>
      </c>
      <c r="AU135" s="60">
        <f t="shared" ref="AU135:AU164" si="63">U135</f>
        <v>1</v>
      </c>
      <c r="AV135" s="60">
        <f t="shared" ref="AV135:AV164" si="64">T135</f>
        <v>3</v>
      </c>
      <c r="AW135" s="60">
        <f t="shared" ref="AW135:AW164" si="65">R135</f>
        <v>0</v>
      </c>
      <c r="AX135" s="60">
        <f t="shared" ref="AX135:AX164" si="66">O135</f>
        <v>1</v>
      </c>
      <c r="AY135" s="60">
        <f t="shared" ref="AY135:AY164" si="67">Q135</f>
        <v>4</v>
      </c>
      <c r="AZ135" s="60">
        <f t="shared" ref="AZ135:AZ164" si="68">P135</f>
        <v>3</v>
      </c>
      <c r="BA135" s="68">
        <f t="shared" ref="BA135:BA164" si="69">N135</f>
        <v>0</v>
      </c>
      <c r="BB135" s="62">
        <f t="shared" si="54"/>
        <v>0</v>
      </c>
      <c r="BC135" s="63">
        <f t="shared" si="54"/>
        <v>7.6923076923076927E-2</v>
      </c>
      <c r="BD135" s="63">
        <f t="shared" si="54"/>
        <v>0.19230769230769232</v>
      </c>
      <c r="BE135" s="63">
        <f t="shared" si="53"/>
        <v>0.19230769230769232</v>
      </c>
      <c r="BF135" s="63">
        <f t="shared" si="53"/>
        <v>7.6923076923076927E-2</v>
      </c>
      <c r="BG135" s="63">
        <f t="shared" si="53"/>
        <v>3.8461538461538464E-2</v>
      </c>
      <c r="BH135" s="63">
        <f t="shared" si="53"/>
        <v>0.11538461538461539</v>
      </c>
      <c r="BI135" s="63">
        <f t="shared" si="53"/>
        <v>0</v>
      </c>
      <c r="BJ135" s="63">
        <f t="shared" si="53"/>
        <v>3.8461538461538464E-2</v>
      </c>
      <c r="BK135" s="63">
        <f t="shared" si="57"/>
        <v>0.15384615384615385</v>
      </c>
      <c r="BL135" s="63">
        <f t="shared" si="57"/>
        <v>0.11538461538461539</v>
      </c>
      <c r="BM135" s="64">
        <f t="shared" si="57"/>
        <v>0</v>
      </c>
    </row>
    <row r="136" spans="12:65" hidden="1">
      <c r="L136" t="s">
        <v>39</v>
      </c>
      <c r="M136" t="s">
        <v>7</v>
      </c>
      <c r="N136" s="55">
        <f>SUM(N137:N139)</f>
        <v>0</v>
      </c>
      <c r="O136" s="55">
        <f t="shared" ref="O136:AO136" si="70">SUM(O137:O139)</f>
        <v>12</v>
      </c>
      <c r="P136" s="55">
        <f t="shared" si="70"/>
        <v>0</v>
      </c>
      <c r="Q136" s="55">
        <f t="shared" si="70"/>
        <v>1</v>
      </c>
      <c r="R136" s="55">
        <f t="shared" si="70"/>
        <v>0</v>
      </c>
      <c r="S136" s="55">
        <f t="shared" si="70"/>
        <v>3</v>
      </c>
      <c r="T136" s="55">
        <f t="shared" si="70"/>
        <v>0</v>
      </c>
      <c r="U136" s="55">
        <f t="shared" si="70"/>
        <v>1</v>
      </c>
      <c r="V136" s="55">
        <f t="shared" si="70"/>
        <v>1</v>
      </c>
      <c r="W136" s="55">
        <f t="shared" si="70"/>
        <v>0</v>
      </c>
      <c r="X136" s="55">
        <f t="shared" si="70"/>
        <v>0</v>
      </c>
      <c r="Y136" s="55">
        <f t="shared" si="70"/>
        <v>1</v>
      </c>
      <c r="Z136" s="55">
        <f t="shared" si="70"/>
        <v>1</v>
      </c>
      <c r="AA136" s="55">
        <f t="shared" si="70"/>
        <v>1</v>
      </c>
      <c r="AB136" s="55">
        <f t="shared" si="70"/>
        <v>2</v>
      </c>
      <c r="AC136" s="55">
        <f t="shared" si="70"/>
        <v>1</v>
      </c>
      <c r="AD136" s="55">
        <f t="shared" si="70"/>
        <v>1</v>
      </c>
      <c r="AE136" s="55">
        <f t="shared" si="70"/>
        <v>0</v>
      </c>
      <c r="AF136" s="55">
        <f t="shared" si="70"/>
        <v>1</v>
      </c>
      <c r="AG136" s="55">
        <f t="shared" si="70"/>
        <v>1</v>
      </c>
      <c r="AH136" s="55">
        <f t="shared" si="70"/>
        <v>0</v>
      </c>
      <c r="AI136" s="55">
        <f t="shared" si="70"/>
        <v>0</v>
      </c>
      <c r="AJ136" s="55">
        <f t="shared" si="70"/>
        <v>1</v>
      </c>
      <c r="AK136" s="55">
        <f t="shared" si="70"/>
        <v>0</v>
      </c>
      <c r="AL136" s="55">
        <f t="shared" si="70"/>
        <v>0</v>
      </c>
      <c r="AM136" s="55">
        <f t="shared" si="70"/>
        <v>0</v>
      </c>
      <c r="AN136" s="55">
        <f t="shared" si="70"/>
        <v>0</v>
      </c>
      <c r="AO136" s="55">
        <f t="shared" si="70"/>
        <v>28</v>
      </c>
      <c r="AP136" s="58">
        <f t="shared" si="58"/>
        <v>1</v>
      </c>
      <c r="AQ136" s="60">
        <f t="shared" si="59"/>
        <v>3</v>
      </c>
      <c r="AR136" s="60">
        <f t="shared" si="60"/>
        <v>4</v>
      </c>
      <c r="AS136" s="60">
        <f t="shared" si="61"/>
        <v>3</v>
      </c>
      <c r="AT136" s="60">
        <f t="shared" si="62"/>
        <v>3</v>
      </c>
      <c r="AU136" s="60">
        <f t="shared" si="63"/>
        <v>1</v>
      </c>
      <c r="AV136" s="60">
        <f t="shared" si="64"/>
        <v>0</v>
      </c>
      <c r="AW136" s="60">
        <f t="shared" si="65"/>
        <v>0</v>
      </c>
      <c r="AX136" s="60">
        <f t="shared" si="66"/>
        <v>12</v>
      </c>
      <c r="AY136" s="60">
        <f t="shared" si="67"/>
        <v>1</v>
      </c>
      <c r="AZ136" s="60">
        <f t="shared" si="68"/>
        <v>0</v>
      </c>
      <c r="BA136" s="68">
        <f t="shared" si="69"/>
        <v>0</v>
      </c>
      <c r="BB136" s="62">
        <f t="shared" si="54"/>
        <v>3.5714285714285712E-2</v>
      </c>
      <c r="BC136" s="63">
        <f t="shared" si="54"/>
        <v>0.10714285714285714</v>
      </c>
      <c r="BD136" s="63">
        <f t="shared" si="54"/>
        <v>0.14285714285714285</v>
      </c>
      <c r="BE136" s="63">
        <f t="shared" si="53"/>
        <v>0.10714285714285714</v>
      </c>
      <c r="BF136" s="63">
        <f t="shared" si="53"/>
        <v>0.10714285714285714</v>
      </c>
      <c r="BG136" s="63">
        <f t="shared" si="53"/>
        <v>3.5714285714285712E-2</v>
      </c>
      <c r="BH136" s="63">
        <f t="shared" si="53"/>
        <v>0</v>
      </c>
      <c r="BI136" s="63">
        <f t="shared" si="53"/>
        <v>0</v>
      </c>
      <c r="BJ136" s="63">
        <f t="shared" si="53"/>
        <v>0.42857142857142855</v>
      </c>
      <c r="BK136" s="63">
        <f t="shared" si="57"/>
        <v>3.5714285714285712E-2</v>
      </c>
      <c r="BL136" s="63">
        <f t="shared" si="57"/>
        <v>0</v>
      </c>
      <c r="BM136" s="64">
        <f t="shared" si="57"/>
        <v>0</v>
      </c>
    </row>
    <row r="137" spans="12:65" hidden="1">
      <c r="L137" t="s">
        <v>39</v>
      </c>
      <c r="M137" t="s">
        <v>76</v>
      </c>
      <c r="N137" s="55"/>
      <c r="O137" s="55"/>
      <c r="P137" s="55"/>
      <c r="Q137" s="55"/>
      <c r="R137" s="55"/>
      <c r="S137" s="55"/>
      <c r="T137" s="55"/>
      <c r="U137" s="55">
        <v>1</v>
      </c>
      <c r="W137" s="55"/>
      <c r="X137" s="55"/>
      <c r="Y137" s="55"/>
      <c r="Z137" s="56"/>
      <c r="AA137" s="56"/>
      <c r="AB137" s="56"/>
      <c r="AO137">
        <v>1</v>
      </c>
      <c r="AP137" s="58">
        <f t="shared" si="58"/>
        <v>0</v>
      </c>
      <c r="AQ137" s="60">
        <f t="shared" si="59"/>
        <v>0</v>
      </c>
      <c r="AR137" s="60">
        <f t="shared" si="60"/>
        <v>0</v>
      </c>
      <c r="AS137" s="60">
        <f t="shared" si="61"/>
        <v>0</v>
      </c>
      <c r="AT137" s="60">
        <f t="shared" si="62"/>
        <v>0</v>
      </c>
      <c r="AU137" s="60">
        <f t="shared" si="63"/>
        <v>1</v>
      </c>
      <c r="AV137" s="60">
        <f t="shared" si="64"/>
        <v>0</v>
      </c>
      <c r="AW137" s="60">
        <f t="shared" si="65"/>
        <v>0</v>
      </c>
      <c r="AX137" s="60">
        <f t="shared" si="66"/>
        <v>0</v>
      </c>
      <c r="AY137" s="60">
        <f t="shared" si="67"/>
        <v>0</v>
      </c>
      <c r="AZ137" s="60">
        <f t="shared" si="68"/>
        <v>0</v>
      </c>
      <c r="BA137" s="68">
        <f t="shared" si="69"/>
        <v>0</v>
      </c>
      <c r="BB137" s="62">
        <f t="shared" si="54"/>
        <v>0</v>
      </c>
      <c r="BC137" s="63">
        <f t="shared" si="54"/>
        <v>0</v>
      </c>
      <c r="BD137" s="63">
        <f t="shared" si="54"/>
        <v>0</v>
      </c>
      <c r="BE137" s="63">
        <f t="shared" si="53"/>
        <v>0</v>
      </c>
      <c r="BF137" s="63">
        <f t="shared" si="53"/>
        <v>0</v>
      </c>
      <c r="BG137" s="63">
        <f t="shared" si="53"/>
        <v>1</v>
      </c>
      <c r="BH137" s="63">
        <f t="shared" si="53"/>
        <v>0</v>
      </c>
      <c r="BI137" s="63">
        <f t="shared" si="53"/>
        <v>0</v>
      </c>
      <c r="BJ137" s="63">
        <f t="shared" si="53"/>
        <v>0</v>
      </c>
      <c r="BK137" s="63">
        <f t="shared" si="57"/>
        <v>0</v>
      </c>
      <c r="BL137" s="63">
        <f t="shared" si="57"/>
        <v>0</v>
      </c>
      <c r="BM137" s="64">
        <f t="shared" si="57"/>
        <v>0</v>
      </c>
    </row>
    <row r="138" spans="12:65" hidden="1">
      <c r="L138" t="s">
        <v>39</v>
      </c>
      <c r="M138" t="s">
        <v>78</v>
      </c>
      <c r="N138" s="55"/>
      <c r="O138" s="55">
        <v>12</v>
      </c>
      <c r="P138" s="55"/>
      <c r="Q138" s="55"/>
      <c r="R138" s="55"/>
      <c r="S138" s="55">
        <v>3</v>
      </c>
      <c r="T138" s="55"/>
      <c r="U138" s="55"/>
      <c r="W138" s="55"/>
      <c r="X138" s="55"/>
      <c r="Y138" s="55"/>
      <c r="Z138" s="56"/>
      <c r="AA138" s="56"/>
      <c r="AB138" s="56"/>
      <c r="AO138">
        <v>15</v>
      </c>
      <c r="AP138" s="58">
        <f t="shared" si="58"/>
        <v>0</v>
      </c>
      <c r="AQ138" s="60">
        <f t="shared" si="59"/>
        <v>0</v>
      </c>
      <c r="AR138" s="60">
        <f t="shared" si="60"/>
        <v>0</v>
      </c>
      <c r="AS138" s="60">
        <f t="shared" si="61"/>
        <v>0</v>
      </c>
      <c r="AT138" s="60">
        <f t="shared" si="62"/>
        <v>3</v>
      </c>
      <c r="AU138" s="60">
        <f t="shared" si="63"/>
        <v>0</v>
      </c>
      <c r="AV138" s="60">
        <f t="shared" si="64"/>
        <v>0</v>
      </c>
      <c r="AW138" s="60">
        <f t="shared" si="65"/>
        <v>0</v>
      </c>
      <c r="AX138" s="60">
        <f t="shared" si="66"/>
        <v>12</v>
      </c>
      <c r="AY138" s="60">
        <f t="shared" si="67"/>
        <v>0</v>
      </c>
      <c r="AZ138" s="60">
        <f t="shared" si="68"/>
        <v>0</v>
      </c>
      <c r="BA138" s="68">
        <f t="shared" si="69"/>
        <v>0</v>
      </c>
      <c r="BB138" s="62">
        <f t="shared" si="54"/>
        <v>0</v>
      </c>
      <c r="BC138" s="63">
        <f t="shared" si="54"/>
        <v>0</v>
      </c>
      <c r="BD138" s="63">
        <f t="shared" si="54"/>
        <v>0</v>
      </c>
      <c r="BE138" s="63">
        <f t="shared" si="53"/>
        <v>0</v>
      </c>
      <c r="BF138" s="63">
        <f t="shared" si="53"/>
        <v>0.2</v>
      </c>
      <c r="BG138" s="63">
        <f t="shared" si="53"/>
        <v>0</v>
      </c>
      <c r="BH138" s="63">
        <f t="shared" si="53"/>
        <v>0</v>
      </c>
      <c r="BI138" s="63">
        <f t="shared" si="53"/>
        <v>0</v>
      </c>
      <c r="BJ138" s="63">
        <f t="shared" si="53"/>
        <v>0.8</v>
      </c>
      <c r="BK138" s="63">
        <f t="shared" si="57"/>
        <v>0</v>
      </c>
      <c r="BL138" s="63">
        <f t="shared" si="57"/>
        <v>0</v>
      </c>
      <c r="BM138" s="64">
        <f t="shared" si="57"/>
        <v>0</v>
      </c>
    </row>
    <row r="139" spans="12:65" hidden="1">
      <c r="L139" t="s">
        <v>39</v>
      </c>
      <c r="M139" t="s">
        <v>77</v>
      </c>
      <c r="N139" s="55"/>
      <c r="O139" s="55"/>
      <c r="P139" s="55"/>
      <c r="Q139" s="55">
        <v>1</v>
      </c>
      <c r="R139" s="55"/>
      <c r="S139" s="55"/>
      <c r="T139" s="55"/>
      <c r="U139" s="55"/>
      <c r="V139">
        <v>1</v>
      </c>
      <c r="W139" s="55"/>
      <c r="X139" s="55"/>
      <c r="Y139" s="55">
        <v>1</v>
      </c>
      <c r="Z139" s="56">
        <v>1</v>
      </c>
      <c r="AA139" s="56">
        <v>1</v>
      </c>
      <c r="AB139" s="56">
        <v>2</v>
      </c>
      <c r="AC139">
        <v>1</v>
      </c>
      <c r="AD139">
        <v>1</v>
      </c>
      <c r="AF139">
        <v>1</v>
      </c>
      <c r="AG139">
        <v>1</v>
      </c>
      <c r="AJ139">
        <v>1</v>
      </c>
      <c r="AO139">
        <v>12</v>
      </c>
      <c r="AP139" s="58">
        <f t="shared" si="58"/>
        <v>1</v>
      </c>
      <c r="AQ139" s="60">
        <f t="shared" si="59"/>
        <v>3</v>
      </c>
      <c r="AR139" s="60">
        <f t="shared" si="60"/>
        <v>4</v>
      </c>
      <c r="AS139" s="60">
        <f t="shared" si="61"/>
        <v>3</v>
      </c>
      <c r="AT139" s="60">
        <f t="shared" si="62"/>
        <v>0</v>
      </c>
      <c r="AU139" s="60">
        <f t="shared" si="63"/>
        <v>0</v>
      </c>
      <c r="AV139" s="60">
        <f t="shared" si="64"/>
        <v>0</v>
      </c>
      <c r="AW139" s="60">
        <f t="shared" si="65"/>
        <v>0</v>
      </c>
      <c r="AX139" s="60">
        <f t="shared" si="66"/>
        <v>0</v>
      </c>
      <c r="AY139" s="60">
        <f t="shared" si="67"/>
        <v>1</v>
      </c>
      <c r="AZ139" s="60">
        <f t="shared" si="68"/>
        <v>0</v>
      </c>
      <c r="BA139" s="68">
        <f t="shared" si="69"/>
        <v>0</v>
      </c>
      <c r="BB139" s="62">
        <f t="shared" si="54"/>
        <v>8.3333333333333329E-2</v>
      </c>
      <c r="BC139" s="63">
        <f t="shared" si="54"/>
        <v>0.25</v>
      </c>
      <c r="BD139" s="63">
        <f t="shared" si="54"/>
        <v>0.33333333333333331</v>
      </c>
      <c r="BE139" s="63">
        <f t="shared" si="53"/>
        <v>0.25</v>
      </c>
      <c r="BF139" s="63">
        <f t="shared" si="53"/>
        <v>0</v>
      </c>
      <c r="BG139" s="63">
        <f t="shared" si="53"/>
        <v>0</v>
      </c>
      <c r="BH139" s="63">
        <f t="shared" si="53"/>
        <v>0</v>
      </c>
      <c r="BI139" s="63">
        <f t="shared" si="53"/>
        <v>0</v>
      </c>
      <c r="BJ139" s="63">
        <f t="shared" si="53"/>
        <v>0</v>
      </c>
      <c r="BK139" s="63">
        <f t="shared" si="57"/>
        <v>8.3333333333333329E-2</v>
      </c>
      <c r="BL139" s="63">
        <f t="shared" si="57"/>
        <v>0</v>
      </c>
      <c r="BM139" s="64">
        <f t="shared" si="57"/>
        <v>0</v>
      </c>
    </row>
    <row r="140" spans="12:65" hidden="1">
      <c r="L140" t="s">
        <v>40</v>
      </c>
      <c r="M140" t="s">
        <v>7</v>
      </c>
      <c r="N140" s="55">
        <f>SUM(N141:N145)</f>
        <v>7</v>
      </c>
      <c r="O140" s="55">
        <f t="shared" ref="O140:AO140" si="71">SUM(O141:O145)</f>
        <v>70</v>
      </c>
      <c r="P140" s="55">
        <f t="shared" si="71"/>
        <v>17</v>
      </c>
      <c r="Q140" s="55">
        <f t="shared" si="71"/>
        <v>63</v>
      </c>
      <c r="R140" s="55">
        <f t="shared" si="71"/>
        <v>2</v>
      </c>
      <c r="S140" s="55">
        <f t="shared" si="71"/>
        <v>280</v>
      </c>
      <c r="T140" s="55">
        <f t="shared" si="71"/>
        <v>53</v>
      </c>
      <c r="U140" s="55">
        <f t="shared" si="71"/>
        <v>165</v>
      </c>
      <c r="V140" s="55">
        <f t="shared" si="71"/>
        <v>0</v>
      </c>
      <c r="W140" s="55">
        <f t="shared" si="71"/>
        <v>15</v>
      </c>
      <c r="X140" s="55">
        <f t="shared" si="71"/>
        <v>7</v>
      </c>
      <c r="Y140" s="55">
        <f t="shared" si="71"/>
        <v>35</v>
      </c>
      <c r="Z140" s="55">
        <f t="shared" si="71"/>
        <v>0</v>
      </c>
      <c r="AA140" s="55">
        <f t="shared" si="71"/>
        <v>0</v>
      </c>
      <c r="AB140" s="55">
        <f t="shared" si="71"/>
        <v>0</v>
      </c>
      <c r="AC140" s="55">
        <f t="shared" si="71"/>
        <v>3</v>
      </c>
      <c r="AD140" s="55">
        <f t="shared" si="71"/>
        <v>0</v>
      </c>
      <c r="AE140" s="55">
        <f t="shared" si="71"/>
        <v>0</v>
      </c>
      <c r="AF140" s="55">
        <f t="shared" si="71"/>
        <v>1</v>
      </c>
      <c r="AG140" s="55">
        <f t="shared" si="71"/>
        <v>2</v>
      </c>
      <c r="AH140" s="55">
        <f t="shared" si="71"/>
        <v>0</v>
      </c>
      <c r="AI140" s="55">
        <f t="shared" si="71"/>
        <v>0</v>
      </c>
      <c r="AJ140" s="55">
        <f t="shared" si="71"/>
        <v>0</v>
      </c>
      <c r="AK140" s="55">
        <f t="shared" si="71"/>
        <v>0</v>
      </c>
      <c r="AL140" s="55">
        <f t="shared" si="71"/>
        <v>0</v>
      </c>
      <c r="AM140" s="55">
        <f t="shared" si="71"/>
        <v>0</v>
      </c>
      <c r="AN140" s="55">
        <f t="shared" si="71"/>
        <v>0</v>
      </c>
      <c r="AO140" s="55">
        <f t="shared" si="71"/>
        <v>720</v>
      </c>
      <c r="AP140" s="58">
        <f t="shared" si="58"/>
        <v>15</v>
      </c>
      <c r="AQ140" s="60">
        <f t="shared" si="59"/>
        <v>40</v>
      </c>
      <c r="AR140" s="60">
        <f t="shared" si="60"/>
        <v>8</v>
      </c>
      <c r="AS140" s="60">
        <f t="shared" si="61"/>
        <v>0</v>
      </c>
      <c r="AT140" s="60">
        <f t="shared" si="62"/>
        <v>280</v>
      </c>
      <c r="AU140" s="60">
        <f t="shared" si="63"/>
        <v>165</v>
      </c>
      <c r="AV140" s="60">
        <f t="shared" si="64"/>
        <v>53</v>
      </c>
      <c r="AW140" s="60">
        <f t="shared" si="65"/>
        <v>2</v>
      </c>
      <c r="AX140" s="60">
        <f t="shared" si="66"/>
        <v>70</v>
      </c>
      <c r="AY140" s="60">
        <f t="shared" si="67"/>
        <v>63</v>
      </c>
      <c r="AZ140" s="60">
        <f t="shared" si="68"/>
        <v>17</v>
      </c>
      <c r="BA140" s="68">
        <f t="shared" si="69"/>
        <v>7</v>
      </c>
      <c r="BB140" s="62">
        <f t="shared" si="54"/>
        <v>2.0833333333333332E-2</v>
      </c>
      <c r="BC140" s="63">
        <f t="shared" si="54"/>
        <v>5.5555555555555552E-2</v>
      </c>
      <c r="BD140" s="63">
        <f t="shared" si="54"/>
        <v>1.1111111111111112E-2</v>
      </c>
      <c r="BE140" s="63">
        <f t="shared" si="53"/>
        <v>0</v>
      </c>
      <c r="BF140" s="63">
        <f t="shared" si="53"/>
        <v>0.3888888888888889</v>
      </c>
      <c r="BG140" s="63">
        <f t="shared" si="53"/>
        <v>0.22916666666666666</v>
      </c>
      <c r="BH140" s="63">
        <f t="shared" si="53"/>
        <v>7.3611111111111113E-2</v>
      </c>
      <c r="BI140" s="63">
        <f t="shared" si="53"/>
        <v>2.7777777777777779E-3</v>
      </c>
      <c r="BJ140" s="63">
        <f t="shared" si="53"/>
        <v>9.7222222222222224E-2</v>
      </c>
      <c r="BK140" s="63">
        <f t="shared" si="57"/>
        <v>8.7499999999999994E-2</v>
      </c>
      <c r="BL140" s="63">
        <f t="shared" si="57"/>
        <v>2.361111111111111E-2</v>
      </c>
      <c r="BM140" s="64">
        <f t="shared" si="57"/>
        <v>9.7222222222222224E-3</v>
      </c>
    </row>
    <row r="141" spans="12:65" hidden="1">
      <c r="L141" t="s">
        <v>40</v>
      </c>
      <c r="M141" t="s">
        <v>75</v>
      </c>
      <c r="N141" s="55">
        <v>6</v>
      </c>
      <c r="O141" s="55"/>
      <c r="P141" s="55">
        <v>1</v>
      </c>
      <c r="Q141" s="55">
        <v>4</v>
      </c>
      <c r="R141" s="55"/>
      <c r="S141" s="55"/>
      <c r="T141" s="55">
        <v>8</v>
      </c>
      <c r="U141" s="55">
        <v>4</v>
      </c>
      <c r="W141" s="55">
        <v>2</v>
      </c>
      <c r="X141" s="55"/>
      <c r="Y141" s="55">
        <v>2</v>
      </c>
      <c r="Z141" s="56"/>
      <c r="AA141" s="56"/>
      <c r="AB141" s="56"/>
      <c r="AO141">
        <v>27</v>
      </c>
      <c r="AP141" s="58">
        <f t="shared" si="58"/>
        <v>2</v>
      </c>
      <c r="AQ141" s="60">
        <f t="shared" si="59"/>
        <v>2</v>
      </c>
      <c r="AR141" s="60">
        <f t="shared" si="60"/>
        <v>0</v>
      </c>
      <c r="AS141" s="60">
        <f t="shared" si="61"/>
        <v>0</v>
      </c>
      <c r="AT141" s="60">
        <f t="shared" si="62"/>
        <v>0</v>
      </c>
      <c r="AU141" s="60">
        <f t="shared" si="63"/>
        <v>4</v>
      </c>
      <c r="AV141" s="60">
        <f t="shared" si="64"/>
        <v>8</v>
      </c>
      <c r="AW141" s="60">
        <f t="shared" si="65"/>
        <v>0</v>
      </c>
      <c r="AX141" s="60">
        <f t="shared" si="66"/>
        <v>0</v>
      </c>
      <c r="AY141" s="60">
        <f t="shared" si="67"/>
        <v>4</v>
      </c>
      <c r="AZ141" s="60">
        <f t="shared" si="68"/>
        <v>1</v>
      </c>
      <c r="BA141" s="68">
        <f t="shared" si="69"/>
        <v>6</v>
      </c>
      <c r="BB141" s="62">
        <f t="shared" si="54"/>
        <v>7.407407407407407E-2</v>
      </c>
      <c r="BC141" s="63">
        <f t="shared" si="54"/>
        <v>7.407407407407407E-2</v>
      </c>
      <c r="BD141" s="63">
        <f t="shared" si="54"/>
        <v>0</v>
      </c>
      <c r="BE141" s="63">
        <f t="shared" si="53"/>
        <v>0</v>
      </c>
      <c r="BF141" s="63">
        <f t="shared" si="53"/>
        <v>0</v>
      </c>
      <c r="BG141" s="63">
        <f t="shared" si="53"/>
        <v>0.14814814814814814</v>
      </c>
      <c r="BH141" s="63">
        <f t="shared" si="53"/>
        <v>0.29629629629629628</v>
      </c>
      <c r="BI141" s="63">
        <f t="shared" si="53"/>
        <v>0</v>
      </c>
      <c r="BJ141" s="63">
        <f t="shared" si="53"/>
        <v>0</v>
      </c>
      <c r="BK141" s="63">
        <f t="shared" si="57"/>
        <v>0.14814814814814814</v>
      </c>
      <c r="BL141" s="63">
        <f t="shared" si="57"/>
        <v>3.7037037037037035E-2</v>
      </c>
      <c r="BM141" s="64">
        <f t="shared" si="57"/>
        <v>0.22222222222222221</v>
      </c>
    </row>
    <row r="142" spans="12:65" hidden="1">
      <c r="L142" t="s">
        <v>40</v>
      </c>
      <c r="M142" t="s">
        <v>76</v>
      </c>
      <c r="N142" s="55"/>
      <c r="O142" s="55"/>
      <c r="P142" s="55">
        <v>10</v>
      </c>
      <c r="Q142" s="55">
        <v>10</v>
      </c>
      <c r="R142" s="55"/>
      <c r="S142" s="55">
        <v>5</v>
      </c>
      <c r="T142" s="55">
        <v>42</v>
      </c>
      <c r="U142" s="55">
        <v>68</v>
      </c>
      <c r="W142" s="55">
        <v>9</v>
      </c>
      <c r="X142" s="55">
        <v>3</v>
      </c>
      <c r="Y142" s="55">
        <v>32</v>
      </c>
      <c r="Z142" s="56"/>
      <c r="AA142" s="56"/>
      <c r="AB142" s="56"/>
      <c r="AO142">
        <v>179</v>
      </c>
      <c r="AP142" s="58">
        <f t="shared" si="58"/>
        <v>9</v>
      </c>
      <c r="AQ142" s="60">
        <f t="shared" si="59"/>
        <v>32</v>
      </c>
      <c r="AR142" s="60">
        <f t="shared" si="60"/>
        <v>3</v>
      </c>
      <c r="AS142" s="60">
        <f t="shared" si="61"/>
        <v>0</v>
      </c>
      <c r="AT142" s="60">
        <f t="shared" si="62"/>
        <v>5</v>
      </c>
      <c r="AU142" s="60">
        <f t="shared" si="63"/>
        <v>68</v>
      </c>
      <c r="AV142" s="60">
        <f t="shared" si="64"/>
        <v>42</v>
      </c>
      <c r="AW142" s="60">
        <f t="shared" si="65"/>
        <v>0</v>
      </c>
      <c r="AX142" s="60">
        <f t="shared" si="66"/>
        <v>0</v>
      </c>
      <c r="AY142" s="60">
        <f t="shared" si="67"/>
        <v>10</v>
      </c>
      <c r="AZ142" s="60">
        <f t="shared" si="68"/>
        <v>10</v>
      </c>
      <c r="BA142" s="68">
        <f t="shared" si="69"/>
        <v>0</v>
      </c>
      <c r="BB142" s="62">
        <f t="shared" si="54"/>
        <v>5.027932960893855E-2</v>
      </c>
      <c r="BC142" s="63">
        <f t="shared" si="54"/>
        <v>0.1787709497206704</v>
      </c>
      <c r="BD142" s="63">
        <f t="shared" si="54"/>
        <v>1.6759776536312849E-2</v>
      </c>
      <c r="BE142" s="63">
        <f t="shared" si="53"/>
        <v>0</v>
      </c>
      <c r="BF142" s="63">
        <f t="shared" si="53"/>
        <v>2.7932960893854747E-2</v>
      </c>
      <c r="BG142" s="63">
        <f t="shared" si="53"/>
        <v>0.37988826815642457</v>
      </c>
      <c r="BH142" s="63">
        <f t="shared" si="53"/>
        <v>0.23463687150837989</v>
      </c>
      <c r="BI142" s="63">
        <f t="shared" si="53"/>
        <v>0</v>
      </c>
      <c r="BJ142" s="63">
        <f t="shared" si="53"/>
        <v>0</v>
      </c>
      <c r="BK142" s="63">
        <f t="shared" si="57"/>
        <v>5.5865921787709494E-2</v>
      </c>
      <c r="BL142" s="63">
        <f t="shared" si="57"/>
        <v>5.5865921787709494E-2</v>
      </c>
      <c r="BM142" s="64">
        <f t="shared" si="57"/>
        <v>0</v>
      </c>
    </row>
    <row r="143" spans="12:65" hidden="1">
      <c r="L143" t="s">
        <v>40</v>
      </c>
      <c r="M143" t="s">
        <v>78</v>
      </c>
      <c r="N143" s="55"/>
      <c r="O143" s="55">
        <v>68</v>
      </c>
      <c r="P143" s="55"/>
      <c r="Q143" s="55">
        <v>45</v>
      </c>
      <c r="R143" s="55"/>
      <c r="S143" s="55">
        <v>275</v>
      </c>
      <c r="T143" s="55"/>
      <c r="U143" s="55">
        <v>89</v>
      </c>
      <c r="W143" s="55">
        <v>3</v>
      </c>
      <c r="X143" s="55"/>
      <c r="Y143" s="55"/>
      <c r="Z143" s="56"/>
      <c r="AA143" s="56"/>
      <c r="AB143" s="56"/>
      <c r="AO143">
        <v>480</v>
      </c>
      <c r="AP143" s="58">
        <f t="shared" si="58"/>
        <v>3</v>
      </c>
      <c r="AQ143" s="60">
        <f t="shared" si="59"/>
        <v>0</v>
      </c>
      <c r="AR143" s="60">
        <f t="shared" si="60"/>
        <v>0</v>
      </c>
      <c r="AS143" s="60">
        <f t="shared" si="61"/>
        <v>0</v>
      </c>
      <c r="AT143" s="60">
        <f t="shared" si="62"/>
        <v>275</v>
      </c>
      <c r="AU143" s="60">
        <f t="shared" si="63"/>
        <v>89</v>
      </c>
      <c r="AV143" s="60">
        <f t="shared" si="64"/>
        <v>0</v>
      </c>
      <c r="AW143" s="60">
        <f t="shared" si="65"/>
        <v>0</v>
      </c>
      <c r="AX143" s="60">
        <f t="shared" si="66"/>
        <v>68</v>
      </c>
      <c r="AY143" s="60">
        <f t="shared" si="67"/>
        <v>45</v>
      </c>
      <c r="AZ143" s="60">
        <f t="shared" si="68"/>
        <v>0</v>
      </c>
      <c r="BA143" s="68">
        <f t="shared" si="69"/>
        <v>0</v>
      </c>
      <c r="BB143" s="62">
        <f t="shared" si="54"/>
        <v>6.2500000000000003E-3</v>
      </c>
      <c r="BC143" s="63">
        <f t="shared" si="54"/>
        <v>0</v>
      </c>
      <c r="BD143" s="63">
        <f t="shared" si="54"/>
        <v>0</v>
      </c>
      <c r="BE143" s="63">
        <f t="shared" si="53"/>
        <v>0</v>
      </c>
      <c r="BF143" s="63">
        <f t="shared" si="53"/>
        <v>0.57291666666666663</v>
      </c>
      <c r="BG143" s="63">
        <f t="shared" si="53"/>
        <v>0.18541666666666667</v>
      </c>
      <c r="BH143" s="63">
        <f t="shared" si="53"/>
        <v>0</v>
      </c>
      <c r="BI143" s="63">
        <f t="shared" si="53"/>
        <v>0</v>
      </c>
      <c r="BJ143" s="63">
        <f t="shared" si="53"/>
        <v>0.14166666666666666</v>
      </c>
      <c r="BK143" s="63">
        <f t="shared" si="57"/>
        <v>9.375E-2</v>
      </c>
      <c r="BL143" s="63">
        <f t="shared" si="57"/>
        <v>0</v>
      </c>
      <c r="BM143" s="64">
        <f t="shared" si="57"/>
        <v>0</v>
      </c>
    </row>
    <row r="144" spans="12:65">
      <c r="L144" t="s">
        <v>40</v>
      </c>
      <c r="M144" t="s">
        <v>79</v>
      </c>
      <c r="N144" s="55"/>
      <c r="O144" s="55">
        <v>2</v>
      </c>
      <c r="P144" s="55"/>
      <c r="Q144" s="55"/>
      <c r="R144" s="55"/>
      <c r="S144" s="55"/>
      <c r="T144" s="55"/>
      <c r="U144" s="55"/>
      <c r="W144" s="55"/>
      <c r="X144" s="55"/>
      <c r="Y144" s="55"/>
      <c r="Z144" s="56"/>
      <c r="AA144" s="56"/>
      <c r="AB144" s="56"/>
      <c r="AO144">
        <v>2</v>
      </c>
      <c r="AP144" s="58">
        <f t="shared" si="58"/>
        <v>0</v>
      </c>
      <c r="AQ144" s="60">
        <f t="shared" si="59"/>
        <v>0</v>
      </c>
      <c r="AR144" s="60">
        <f t="shared" si="60"/>
        <v>0</v>
      </c>
      <c r="AS144" s="60">
        <f t="shared" si="61"/>
        <v>0</v>
      </c>
      <c r="AT144" s="60">
        <f t="shared" si="62"/>
        <v>0</v>
      </c>
      <c r="AU144" s="60">
        <f t="shared" si="63"/>
        <v>0</v>
      </c>
      <c r="AV144" s="60">
        <f t="shared" si="64"/>
        <v>0</v>
      </c>
      <c r="AW144" s="60">
        <f t="shared" si="65"/>
        <v>0</v>
      </c>
      <c r="AX144" s="60">
        <f t="shared" si="66"/>
        <v>2</v>
      </c>
      <c r="AY144" s="60">
        <f t="shared" si="67"/>
        <v>0</v>
      </c>
      <c r="AZ144" s="60">
        <f t="shared" si="68"/>
        <v>0</v>
      </c>
      <c r="BA144" s="68">
        <f t="shared" si="69"/>
        <v>0</v>
      </c>
      <c r="BB144" s="62">
        <f t="shared" si="54"/>
        <v>0</v>
      </c>
      <c r="BC144" s="63">
        <f t="shared" si="54"/>
        <v>0</v>
      </c>
      <c r="BD144" s="63">
        <f t="shared" si="54"/>
        <v>0</v>
      </c>
      <c r="BE144" s="63">
        <f t="shared" si="53"/>
        <v>0</v>
      </c>
      <c r="BF144" s="63">
        <f t="shared" si="53"/>
        <v>0</v>
      </c>
      <c r="BG144" s="63">
        <f t="shared" si="53"/>
        <v>0</v>
      </c>
      <c r="BH144" s="63">
        <f t="shared" si="53"/>
        <v>0</v>
      </c>
      <c r="BI144" s="63">
        <f t="shared" si="53"/>
        <v>0</v>
      </c>
      <c r="BJ144" s="63">
        <f t="shared" si="53"/>
        <v>1</v>
      </c>
      <c r="BK144" s="63">
        <f t="shared" si="57"/>
        <v>0</v>
      </c>
      <c r="BL144" s="63">
        <f t="shared" si="57"/>
        <v>0</v>
      </c>
      <c r="BM144" s="64">
        <f t="shared" si="57"/>
        <v>0</v>
      </c>
    </row>
    <row r="145" spans="12:65" hidden="1">
      <c r="L145" t="s">
        <v>40</v>
      </c>
      <c r="M145" t="s">
        <v>77</v>
      </c>
      <c r="N145" s="55">
        <v>1</v>
      </c>
      <c r="O145" s="55"/>
      <c r="P145" s="55">
        <v>6</v>
      </c>
      <c r="Q145" s="55">
        <v>4</v>
      </c>
      <c r="R145" s="55">
        <v>2</v>
      </c>
      <c r="S145" s="55"/>
      <c r="T145" s="55">
        <v>3</v>
      </c>
      <c r="U145" s="55">
        <v>4</v>
      </c>
      <c r="W145" s="55">
        <v>1</v>
      </c>
      <c r="X145" s="55">
        <v>4</v>
      </c>
      <c r="Y145" s="55">
        <v>1</v>
      </c>
      <c r="Z145" s="56"/>
      <c r="AA145" s="56"/>
      <c r="AB145" s="56"/>
      <c r="AC145">
        <v>3</v>
      </c>
      <c r="AF145">
        <v>1</v>
      </c>
      <c r="AG145">
        <v>2</v>
      </c>
      <c r="AO145">
        <v>32</v>
      </c>
      <c r="AP145" s="58">
        <f t="shared" si="58"/>
        <v>1</v>
      </c>
      <c r="AQ145" s="60">
        <f t="shared" si="59"/>
        <v>6</v>
      </c>
      <c r="AR145" s="60">
        <f t="shared" si="60"/>
        <v>5</v>
      </c>
      <c r="AS145" s="60">
        <f t="shared" si="61"/>
        <v>0</v>
      </c>
      <c r="AT145" s="60">
        <f t="shared" si="62"/>
        <v>0</v>
      </c>
      <c r="AU145" s="60">
        <f t="shared" si="63"/>
        <v>4</v>
      </c>
      <c r="AV145" s="60">
        <f t="shared" si="64"/>
        <v>3</v>
      </c>
      <c r="AW145" s="60">
        <f t="shared" si="65"/>
        <v>2</v>
      </c>
      <c r="AX145" s="60">
        <f t="shared" si="66"/>
        <v>0</v>
      </c>
      <c r="AY145" s="60">
        <f t="shared" si="67"/>
        <v>4</v>
      </c>
      <c r="AZ145" s="60">
        <f t="shared" si="68"/>
        <v>6</v>
      </c>
      <c r="BA145" s="68">
        <f t="shared" si="69"/>
        <v>1</v>
      </c>
      <c r="BB145" s="62">
        <f t="shared" si="54"/>
        <v>3.125E-2</v>
      </c>
      <c r="BC145" s="63">
        <f t="shared" si="54"/>
        <v>0.1875</v>
      </c>
      <c r="BD145" s="63">
        <f t="shared" si="54"/>
        <v>0.15625</v>
      </c>
      <c r="BE145" s="63">
        <f t="shared" si="53"/>
        <v>0</v>
      </c>
      <c r="BF145" s="63">
        <f t="shared" si="53"/>
        <v>0</v>
      </c>
      <c r="BG145" s="63">
        <f t="shared" si="53"/>
        <v>0.125</v>
      </c>
      <c r="BH145" s="63">
        <f t="shared" si="53"/>
        <v>9.375E-2</v>
      </c>
      <c r="BI145" s="63">
        <f t="shared" si="53"/>
        <v>6.25E-2</v>
      </c>
      <c r="BJ145" s="63">
        <f t="shared" si="53"/>
        <v>0</v>
      </c>
      <c r="BK145" s="63">
        <f t="shared" si="57"/>
        <v>0.125</v>
      </c>
      <c r="BL145" s="63">
        <f t="shared" si="57"/>
        <v>0.1875</v>
      </c>
      <c r="BM145" s="64">
        <f t="shared" si="57"/>
        <v>3.125E-2</v>
      </c>
    </row>
    <row r="146" spans="12:65" hidden="1">
      <c r="L146" t="s">
        <v>41</v>
      </c>
      <c r="M146" t="s">
        <v>7</v>
      </c>
      <c r="N146" s="55">
        <f>SUM(N147:N151)</f>
        <v>8</v>
      </c>
      <c r="O146" s="55">
        <f t="shared" ref="O146:AO146" si="72">SUM(O147:O151)</f>
        <v>3</v>
      </c>
      <c r="P146" s="55">
        <f t="shared" si="72"/>
        <v>18</v>
      </c>
      <c r="Q146" s="55">
        <f t="shared" si="72"/>
        <v>20</v>
      </c>
      <c r="R146" s="55">
        <f t="shared" si="72"/>
        <v>8</v>
      </c>
      <c r="S146" s="55">
        <f t="shared" si="72"/>
        <v>4</v>
      </c>
      <c r="T146" s="55">
        <f t="shared" si="72"/>
        <v>15</v>
      </c>
      <c r="U146" s="55">
        <f t="shared" si="72"/>
        <v>10</v>
      </c>
      <c r="V146" s="55">
        <f t="shared" si="72"/>
        <v>2</v>
      </c>
      <c r="W146" s="55">
        <f t="shared" si="72"/>
        <v>2</v>
      </c>
      <c r="X146" s="55">
        <f t="shared" si="72"/>
        <v>8</v>
      </c>
      <c r="Y146" s="55">
        <f t="shared" si="72"/>
        <v>7</v>
      </c>
      <c r="Z146" s="55">
        <f t="shared" si="72"/>
        <v>8</v>
      </c>
      <c r="AA146" s="55">
        <f t="shared" si="72"/>
        <v>0</v>
      </c>
      <c r="AB146" s="55">
        <f t="shared" si="72"/>
        <v>3</v>
      </c>
      <c r="AC146" s="55">
        <f t="shared" si="72"/>
        <v>0</v>
      </c>
      <c r="AD146" s="55">
        <f t="shared" si="72"/>
        <v>6</v>
      </c>
      <c r="AE146" s="55">
        <f t="shared" si="72"/>
        <v>4</v>
      </c>
      <c r="AF146" s="55">
        <f t="shared" si="72"/>
        <v>10</v>
      </c>
      <c r="AG146" s="55">
        <f t="shared" si="72"/>
        <v>1</v>
      </c>
      <c r="AH146" s="55">
        <f t="shared" si="72"/>
        <v>1</v>
      </c>
      <c r="AI146" s="55">
        <f t="shared" si="72"/>
        <v>0</v>
      </c>
      <c r="AJ146" s="55">
        <f t="shared" si="72"/>
        <v>6</v>
      </c>
      <c r="AK146" s="55">
        <f t="shared" si="72"/>
        <v>2</v>
      </c>
      <c r="AL146" s="55">
        <f t="shared" si="72"/>
        <v>0</v>
      </c>
      <c r="AM146" s="55">
        <f t="shared" si="72"/>
        <v>0</v>
      </c>
      <c r="AN146" s="55">
        <f t="shared" si="72"/>
        <v>1</v>
      </c>
      <c r="AO146" s="55">
        <f t="shared" si="72"/>
        <v>147</v>
      </c>
      <c r="AP146" s="58">
        <f t="shared" si="58"/>
        <v>6</v>
      </c>
      <c r="AQ146" s="60">
        <f t="shared" si="59"/>
        <v>11</v>
      </c>
      <c r="AR146" s="60">
        <f t="shared" si="60"/>
        <v>27</v>
      </c>
      <c r="AS146" s="60">
        <f t="shared" si="61"/>
        <v>17</v>
      </c>
      <c r="AT146" s="60">
        <f t="shared" si="62"/>
        <v>4</v>
      </c>
      <c r="AU146" s="60">
        <f t="shared" si="63"/>
        <v>10</v>
      </c>
      <c r="AV146" s="60">
        <f t="shared" si="64"/>
        <v>15</v>
      </c>
      <c r="AW146" s="60">
        <f t="shared" si="65"/>
        <v>8</v>
      </c>
      <c r="AX146" s="60">
        <f t="shared" si="66"/>
        <v>3</v>
      </c>
      <c r="AY146" s="60">
        <f t="shared" si="67"/>
        <v>20</v>
      </c>
      <c r="AZ146" s="60">
        <f t="shared" si="68"/>
        <v>18</v>
      </c>
      <c r="BA146" s="68">
        <f t="shared" si="69"/>
        <v>8</v>
      </c>
      <c r="BB146" s="62">
        <f t="shared" si="54"/>
        <v>4.0816326530612242E-2</v>
      </c>
      <c r="BC146" s="63">
        <f t="shared" si="54"/>
        <v>7.4829931972789115E-2</v>
      </c>
      <c r="BD146" s="63">
        <f t="shared" si="54"/>
        <v>0.18367346938775511</v>
      </c>
      <c r="BE146" s="63">
        <f t="shared" si="53"/>
        <v>0.11564625850340136</v>
      </c>
      <c r="BF146" s="63">
        <f t="shared" si="53"/>
        <v>2.7210884353741496E-2</v>
      </c>
      <c r="BG146" s="63">
        <f t="shared" si="53"/>
        <v>6.8027210884353748E-2</v>
      </c>
      <c r="BH146" s="63">
        <f t="shared" si="53"/>
        <v>0.10204081632653061</v>
      </c>
      <c r="BI146" s="63">
        <f t="shared" si="53"/>
        <v>5.4421768707482991E-2</v>
      </c>
      <c r="BJ146" s="63">
        <f t="shared" si="53"/>
        <v>2.0408163265306121E-2</v>
      </c>
      <c r="BK146" s="63">
        <f t="shared" si="57"/>
        <v>0.1360544217687075</v>
      </c>
      <c r="BL146" s="63">
        <f t="shared" si="57"/>
        <v>0.12244897959183673</v>
      </c>
      <c r="BM146" s="64">
        <f t="shared" si="57"/>
        <v>5.4421768707482991E-2</v>
      </c>
    </row>
    <row r="147" spans="12:65" hidden="1">
      <c r="L147" t="s">
        <v>41</v>
      </c>
      <c r="M147" t="s">
        <v>75</v>
      </c>
      <c r="N147" s="55"/>
      <c r="O147" s="55"/>
      <c r="P147" s="55"/>
      <c r="Q147" s="55"/>
      <c r="R147" s="55"/>
      <c r="S147" s="55"/>
      <c r="T147" s="55">
        <v>1</v>
      </c>
      <c r="U147" s="55"/>
      <c r="W147" s="55"/>
      <c r="X147" s="55"/>
      <c r="Y147" s="55"/>
      <c r="Z147" s="56"/>
      <c r="AA147" s="56"/>
      <c r="AB147" s="56"/>
      <c r="AO147">
        <v>1</v>
      </c>
      <c r="AP147" s="58">
        <f t="shared" si="58"/>
        <v>0</v>
      </c>
      <c r="AQ147" s="60">
        <f t="shared" si="59"/>
        <v>0</v>
      </c>
      <c r="AR147" s="60">
        <f t="shared" si="60"/>
        <v>0</v>
      </c>
      <c r="AS147" s="60">
        <f t="shared" si="61"/>
        <v>0</v>
      </c>
      <c r="AT147" s="60">
        <f t="shared" si="62"/>
        <v>0</v>
      </c>
      <c r="AU147" s="60">
        <f t="shared" si="63"/>
        <v>0</v>
      </c>
      <c r="AV147" s="60">
        <f t="shared" si="64"/>
        <v>1</v>
      </c>
      <c r="AW147" s="60">
        <f t="shared" si="65"/>
        <v>0</v>
      </c>
      <c r="AX147" s="60">
        <f t="shared" si="66"/>
        <v>0</v>
      </c>
      <c r="AY147" s="60">
        <f t="shared" si="67"/>
        <v>0</v>
      </c>
      <c r="AZ147" s="60">
        <f t="shared" si="68"/>
        <v>0</v>
      </c>
      <c r="BA147" s="68">
        <f t="shared" si="69"/>
        <v>0</v>
      </c>
      <c r="BB147" s="62">
        <f t="shared" si="54"/>
        <v>0</v>
      </c>
      <c r="BC147" s="63">
        <f t="shared" si="54"/>
        <v>0</v>
      </c>
      <c r="BD147" s="63">
        <f t="shared" si="54"/>
        <v>0</v>
      </c>
      <c r="BE147" s="63">
        <f t="shared" si="53"/>
        <v>0</v>
      </c>
      <c r="BF147" s="63">
        <f t="shared" si="53"/>
        <v>0</v>
      </c>
      <c r="BG147" s="63">
        <f t="shared" si="53"/>
        <v>0</v>
      </c>
      <c r="BH147" s="63">
        <f t="shared" si="53"/>
        <v>1</v>
      </c>
      <c r="BI147" s="63">
        <f t="shared" si="53"/>
        <v>0</v>
      </c>
      <c r="BJ147" s="63">
        <f t="shared" si="53"/>
        <v>0</v>
      </c>
      <c r="BK147" s="63">
        <f t="shared" si="57"/>
        <v>0</v>
      </c>
      <c r="BL147" s="63">
        <f t="shared" si="57"/>
        <v>0</v>
      </c>
      <c r="BM147" s="64">
        <f t="shared" si="57"/>
        <v>0</v>
      </c>
    </row>
    <row r="148" spans="12:65" hidden="1">
      <c r="L148" t="s">
        <v>41</v>
      </c>
      <c r="M148" t="s">
        <v>76</v>
      </c>
      <c r="N148" s="55"/>
      <c r="O148" s="55"/>
      <c r="P148" s="55"/>
      <c r="Q148" s="55"/>
      <c r="R148" s="55"/>
      <c r="S148" s="55">
        <v>1</v>
      </c>
      <c r="T148" s="55">
        <v>1</v>
      </c>
      <c r="U148" s="55"/>
      <c r="W148" s="55"/>
      <c r="X148" s="55">
        <v>1</v>
      </c>
      <c r="Y148" s="55">
        <v>3</v>
      </c>
      <c r="Z148" s="56">
        <v>1</v>
      </c>
      <c r="AA148" s="56"/>
      <c r="AB148" s="56"/>
      <c r="AD148">
        <v>2</v>
      </c>
      <c r="AO148">
        <v>9</v>
      </c>
      <c r="AP148" s="58">
        <f t="shared" si="58"/>
        <v>0</v>
      </c>
      <c r="AQ148" s="60">
        <f t="shared" si="59"/>
        <v>3</v>
      </c>
      <c r="AR148" s="60">
        <f t="shared" si="60"/>
        <v>1</v>
      </c>
      <c r="AS148" s="60">
        <f t="shared" si="61"/>
        <v>3</v>
      </c>
      <c r="AT148" s="60">
        <f t="shared" si="62"/>
        <v>1</v>
      </c>
      <c r="AU148" s="60">
        <f t="shared" si="63"/>
        <v>0</v>
      </c>
      <c r="AV148" s="60">
        <f t="shared" si="64"/>
        <v>1</v>
      </c>
      <c r="AW148" s="60">
        <f t="shared" si="65"/>
        <v>0</v>
      </c>
      <c r="AX148" s="60">
        <f t="shared" si="66"/>
        <v>0</v>
      </c>
      <c r="AY148" s="60">
        <f t="shared" si="67"/>
        <v>0</v>
      </c>
      <c r="AZ148" s="60">
        <f t="shared" si="68"/>
        <v>0</v>
      </c>
      <c r="BA148" s="68">
        <f t="shared" si="69"/>
        <v>0</v>
      </c>
      <c r="BB148" s="62">
        <f t="shared" si="54"/>
        <v>0</v>
      </c>
      <c r="BC148" s="63">
        <f t="shared" si="54"/>
        <v>0.33333333333333331</v>
      </c>
      <c r="BD148" s="63">
        <f t="shared" si="54"/>
        <v>0.1111111111111111</v>
      </c>
      <c r="BE148" s="63">
        <f t="shared" si="53"/>
        <v>0.33333333333333331</v>
      </c>
      <c r="BF148" s="63">
        <f t="shared" si="53"/>
        <v>0.1111111111111111</v>
      </c>
      <c r="BG148" s="63">
        <f t="shared" si="53"/>
        <v>0</v>
      </c>
      <c r="BH148" s="63">
        <f t="shared" si="53"/>
        <v>0.1111111111111111</v>
      </c>
      <c r="BI148" s="63">
        <f t="shared" si="53"/>
        <v>0</v>
      </c>
      <c r="BJ148" s="63">
        <f t="shared" si="53"/>
        <v>0</v>
      </c>
      <c r="BK148" s="63">
        <f t="shared" si="57"/>
        <v>0</v>
      </c>
      <c r="BL148" s="63">
        <f t="shared" si="57"/>
        <v>0</v>
      </c>
      <c r="BM148" s="64">
        <f t="shared" si="57"/>
        <v>0</v>
      </c>
    </row>
    <row r="149" spans="12:65" hidden="1">
      <c r="L149" t="s">
        <v>41</v>
      </c>
      <c r="M149" t="s">
        <v>78</v>
      </c>
      <c r="N149" s="55"/>
      <c r="O149" s="55"/>
      <c r="P149" s="55"/>
      <c r="Q149" s="55"/>
      <c r="R149" s="55"/>
      <c r="S149" s="55">
        <v>1</v>
      </c>
      <c r="T149" s="55"/>
      <c r="U149" s="55">
        <v>3</v>
      </c>
      <c r="W149" s="55">
        <v>1</v>
      </c>
      <c r="X149" s="55"/>
      <c r="Y149" s="55">
        <v>3</v>
      </c>
      <c r="Z149" s="56"/>
      <c r="AA149" s="56"/>
      <c r="AB149" s="56"/>
      <c r="AE149">
        <v>4</v>
      </c>
      <c r="AO149">
        <v>12</v>
      </c>
      <c r="AP149" s="58">
        <f t="shared" si="58"/>
        <v>5</v>
      </c>
      <c r="AQ149" s="60">
        <f t="shared" si="59"/>
        <v>3</v>
      </c>
      <c r="AR149" s="60">
        <f t="shared" si="60"/>
        <v>0</v>
      </c>
      <c r="AS149" s="60">
        <f t="shared" si="61"/>
        <v>0</v>
      </c>
      <c r="AT149" s="60">
        <f t="shared" si="62"/>
        <v>1</v>
      </c>
      <c r="AU149" s="60">
        <f t="shared" si="63"/>
        <v>3</v>
      </c>
      <c r="AV149" s="60">
        <f t="shared" si="64"/>
        <v>0</v>
      </c>
      <c r="AW149" s="60">
        <f t="shared" si="65"/>
        <v>0</v>
      </c>
      <c r="AX149" s="60">
        <f t="shared" si="66"/>
        <v>0</v>
      </c>
      <c r="AY149" s="60">
        <f t="shared" si="67"/>
        <v>0</v>
      </c>
      <c r="AZ149" s="60">
        <f t="shared" si="68"/>
        <v>0</v>
      </c>
      <c r="BA149" s="68">
        <f t="shared" si="69"/>
        <v>0</v>
      </c>
      <c r="BB149" s="62">
        <f t="shared" si="54"/>
        <v>0.41666666666666669</v>
      </c>
      <c r="BC149" s="63">
        <f t="shared" si="54"/>
        <v>0.25</v>
      </c>
      <c r="BD149" s="63">
        <f t="shared" si="54"/>
        <v>0</v>
      </c>
      <c r="BE149" s="63">
        <f t="shared" si="53"/>
        <v>0</v>
      </c>
      <c r="BF149" s="63">
        <f t="shared" si="53"/>
        <v>8.3333333333333329E-2</v>
      </c>
      <c r="BG149" s="63">
        <f t="shared" si="53"/>
        <v>0.25</v>
      </c>
      <c r="BH149" s="63">
        <f t="shared" si="53"/>
        <v>0</v>
      </c>
      <c r="BI149" s="63">
        <f t="shared" si="53"/>
        <v>0</v>
      </c>
      <c r="BJ149" s="63">
        <f t="shared" si="53"/>
        <v>0</v>
      </c>
      <c r="BK149" s="63">
        <f t="shared" si="57"/>
        <v>0</v>
      </c>
      <c r="BL149" s="63">
        <f t="shared" si="57"/>
        <v>0</v>
      </c>
      <c r="BM149" s="64">
        <f t="shared" si="57"/>
        <v>0</v>
      </c>
    </row>
    <row r="150" spans="12:65">
      <c r="L150" t="s">
        <v>41</v>
      </c>
      <c r="M150" t="s">
        <v>79</v>
      </c>
      <c r="N150" s="55"/>
      <c r="O150" s="55"/>
      <c r="P150" s="55"/>
      <c r="Q150" s="55">
        <v>1</v>
      </c>
      <c r="R150" s="55"/>
      <c r="S150" s="55"/>
      <c r="T150" s="55"/>
      <c r="U150" s="55"/>
      <c r="W150" s="55"/>
      <c r="X150" s="55"/>
      <c r="Y150" s="55"/>
      <c r="Z150" s="56"/>
      <c r="AA150" s="56"/>
      <c r="AB150" s="56"/>
      <c r="AO150">
        <v>1</v>
      </c>
      <c r="AP150" s="58">
        <f t="shared" si="58"/>
        <v>0</v>
      </c>
      <c r="AQ150" s="60">
        <f t="shared" si="59"/>
        <v>0</v>
      </c>
      <c r="AR150" s="60">
        <f t="shared" si="60"/>
        <v>0</v>
      </c>
      <c r="AS150" s="60">
        <f t="shared" si="61"/>
        <v>0</v>
      </c>
      <c r="AT150" s="60">
        <f t="shared" si="62"/>
        <v>0</v>
      </c>
      <c r="AU150" s="60">
        <f t="shared" si="63"/>
        <v>0</v>
      </c>
      <c r="AV150" s="60">
        <f t="shared" si="64"/>
        <v>0</v>
      </c>
      <c r="AW150" s="60">
        <f t="shared" si="65"/>
        <v>0</v>
      </c>
      <c r="AX150" s="60">
        <f t="shared" si="66"/>
        <v>0</v>
      </c>
      <c r="AY150" s="60">
        <f t="shared" si="67"/>
        <v>1</v>
      </c>
      <c r="AZ150" s="60">
        <f t="shared" si="68"/>
        <v>0</v>
      </c>
      <c r="BA150" s="68">
        <f t="shared" si="69"/>
        <v>0</v>
      </c>
      <c r="BB150" s="62">
        <f t="shared" si="54"/>
        <v>0</v>
      </c>
      <c r="BC150" s="63">
        <f t="shared" si="54"/>
        <v>0</v>
      </c>
      <c r="BD150" s="63">
        <f t="shared" si="54"/>
        <v>0</v>
      </c>
      <c r="BE150" s="63">
        <f t="shared" si="53"/>
        <v>0</v>
      </c>
      <c r="BF150" s="63">
        <f t="shared" si="53"/>
        <v>0</v>
      </c>
      <c r="BG150" s="63">
        <f t="shared" si="53"/>
        <v>0</v>
      </c>
      <c r="BH150" s="63">
        <f t="shared" si="53"/>
        <v>0</v>
      </c>
      <c r="BI150" s="63">
        <f t="shared" si="53"/>
        <v>0</v>
      </c>
      <c r="BJ150" s="63">
        <f t="shared" si="53"/>
        <v>0</v>
      </c>
      <c r="BK150" s="63">
        <f t="shared" si="57"/>
        <v>1</v>
      </c>
      <c r="BL150" s="63">
        <f t="shared" si="57"/>
        <v>0</v>
      </c>
      <c r="BM150" s="64">
        <f t="shared" si="57"/>
        <v>0</v>
      </c>
    </row>
    <row r="151" spans="12:65" hidden="1">
      <c r="L151" t="s">
        <v>41</v>
      </c>
      <c r="M151" t="s">
        <v>77</v>
      </c>
      <c r="N151" s="55">
        <v>8</v>
      </c>
      <c r="O151" s="55">
        <v>3</v>
      </c>
      <c r="P151" s="55">
        <v>18</v>
      </c>
      <c r="Q151" s="55">
        <v>19</v>
      </c>
      <c r="R151" s="55">
        <v>8</v>
      </c>
      <c r="S151" s="55">
        <v>2</v>
      </c>
      <c r="T151" s="55">
        <v>13</v>
      </c>
      <c r="U151" s="55">
        <v>7</v>
      </c>
      <c r="V151">
        <v>2</v>
      </c>
      <c r="W151" s="55">
        <v>1</v>
      </c>
      <c r="X151" s="55">
        <v>7</v>
      </c>
      <c r="Y151" s="55">
        <v>1</v>
      </c>
      <c r="Z151" s="56">
        <v>7</v>
      </c>
      <c r="AA151" s="56"/>
      <c r="AB151" s="56">
        <v>3</v>
      </c>
      <c r="AD151">
        <v>4</v>
      </c>
      <c r="AF151">
        <v>10</v>
      </c>
      <c r="AG151">
        <v>1</v>
      </c>
      <c r="AH151">
        <v>1</v>
      </c>
      <c r="AJ151">
        <v>6</v>
      </c>
      <c r="AK151">
        <v>2</v>
      </c>
      <c r="AN151">
        <v>1</v>
      </c>
      <c r="AO151">
        <v>124</v>
      </c>
      <c r="AP151" s="58">
        <f t="shared" si="58"/>
        <v>1</v>
      </c>
      <c r="AQ151" s="60">
        <f t="shared" si="59"/>
        <v>5</v>
      </c>
      <c r="AR151" s="60">
        <f t="shared" si="60"/>
        <v>26</v>
      </c>
      <c r="AS151" s="60">
        <f t="shared" si="61"/>
        <v>14</v>
      </c>
      <c r="AT151" s="60">
        <f t="shared" si="62"/>
        <v>2</v>
      </c>
      <c r="AU151" s="60">
        <f t="shared" si="63"/>
        <v>7</v>
      </c>
      <c r="AV151" s="60">
        <f t="shared" si="64"/>
        <v>13</v>
      </c>
      <c r="AW151" s="60">
        <f t="shared" si="65"/>
        <v>8</v>
      </c>
      <c r="AX151" s="60">
        <f t="shared" si="66"/>
        <v>3</v>
      </c>
      <c r="AY151" s="60">
        <f t="shared" si="67"/>
        <v>19</v>
      </c>
      <c r="AZ151" s="60">
        <f t="shared" si="68"/>
        <v>18</v>
      </c>
      <c r="BA151" s="68">
        <f t="shared" si="69"/>
        <v>8</v>
      </c>
      <c r="BB151" s="62">
        <f t="shared" si="54"/>
        <v>8.0645161290322578E-3</v>
      </c>
      <c r="BC151" s="63">
        <f t="shared" si="54"/>
        <v>4.0322580645161289E-2</v>
      </c>
      <c r="BD151" s="63">
        <f t="shared" si="54"/>
        <v>0.20967741935483872</v>
      </c>
      <c r="BE151" s="63">
        <f t="shared" si="53"/>
        <v>0.11290322580645161</v>
      </c>
      <c r="BF151" s="63">
        <f t="shared" si="53"/>
        <v>1.6129032258064516E-2</v>
      </c>
      <c r="BG151" s="63">
        <f t="shared" si="53"/>
        <v>5.6451612903225805E-2</v>
      </c>
      <c r="BH151" s="63">
        <f t="shared" si="53"/>
        <v>0.10483870967741936</v>
      </c>
      <c r="BI151" s="63">
        <f t="shared" si="53"/>
        <v>6.4516129032258063E-2</v>
      </c>
      <c r="BJ151" s="63">
        <f t="shared" si="53"/>
        <v>2.4193548387096774E-2</v>
      </c>
      <c r="BK151" s="63">
        <f t="shared" si="57"/>
        <v>0.15322580645161291</v>
      </c>
      <c r="BL151" s="63">
        <f t="shared" si="57"/>
        <v>0.14516129032258066</v>
      </c>
      <c r="BM151" s="64">
        <f t="shared" si="57"/>
        <v>6.4516129032258063E-2</v>
      </c>
    </row>
    <row r="152" spans="12:65" hidden="1">
      <c r="L152" t="s">
        <v>45</v>
      </c>
      <c r="M152" t="s">
        <v>7</v>
      </c>
      <c r="N152" s="55">
        <f>SUM(N153:N157)</f>
        <v>0</v>
      </c>
      <c r="O152" s="55">
        <f t="shared" ref="O152:AO152" si="73">SUM(O153:O157)</f>
        <v>4</v>
      </c>
      <c r="P152" s="55">
        <f t="shared" si="73"/>
        <v>10</v>
      </c>
      <c r="Q152" s="55">
        <f t="shared" si="73"/>
        <v>5</v>
      </c>
      <c r="R152" s="55">
        <f t="shared" si="73"/>
        <v>0</v>
      </c>
      <c r="S152" s="55">
        <f t="shared" si="73"/>
        <v>1</v>
      </c>
      <c r="T152" s="55">
        <f t="shared" si="73"/>
        <v>6</v>
      </c>
      <c r="U152" s="55">
        <f t="shared" si="73"/>
        <v>12</v>
      </c>
      <c r="V152" s="55">
        <f t="shared" si="73"/>
        <v>0</v>
      </c>
      <c r="W152" s="55">
        <f t="shared" si="73"/>
        <v>3</v>
      </c>
      <c r="X152" s="55">
        <f t="shared" si="73"/>
        <v>0</v>
      </c>
      <c r="Y152" s="55">
        <f t="shared" si="73"/>
        <v>8</v>
      </c>
      <c r="Z152" s="55">
        <f t="shared" si="73"/>
        <v>1</v>
      </c>
      <c r="AA152" s="55">
        <f t="shared" si="73"/>
        <v>1</v>
      </c>
      <c r="AB152" s="55">
        <f t="shared" si="73"/>
        <v>5</v>
      </c>
      <c r="AC152" s="55">
        <f t="shared" si="73"/>
        <v>1</v>
      </c>
      <c r="AD152" s="55">
        <f t="shared" si="73"/>
        <v>2</v>
      </c>
      <c r="AE152" s="55">
        <f t="shared" si="73"/>
        <v>0</v>
      </c>
      <c r="AF152" s="55">
        <f t="shared" si="73"/>
        <v>0</v>
      </c>
      <c r="AG152" s="55">
        <f t="shared" si="73"/>
        <v>2</v>
      </c>
      <c r="AH152" s="55">
        <f t="shared" si="73"/>
        <v>0</v>
      </c>
      <c r="AI152" s="55">
        <f t="shared" si="73"/>
        <v>0</v>
      </c>
      <c r="AJ152" s="55">
        <f t="shared" si="73"/>
        <v>0</v>
      </c>
      <c r="AK152" s="55">
        <f t="shared" si="73"/>
        <v>0</v>
      </c>
      <c r="AL152" s="55">
        <f t="shared" si="73"/>
        <v>0</v>
      </c>
      <c r="AM152" s="55">
        <f t="shared" si="73"/>
        <v>0</v>
      </c>
      <c r="AN152" s="55">
        <f t="shared" si="73"/>
        <v>0</v>
      </c>
      <c r="AO152" s="55">
        <f t="shared" si="73"/>
        <v>61</v>
      </c>
      <c r="AP152" s="58">
        <f t="shared" si="58"/>
        <v>4</v>
      </c>
      <c r="AQ152" s="60">
        <f t="shared" si="59"/>
        <v>11</v>
      </c>
      <c r="AR152" s="60">
        <f t="shared" si="60"/>
        <v>5</v>
      </c>
      <c r="AS152" s="60">
        <f t="shared" si="61"/>
        <v>3</v>
      </c>
      <c r="AT152" s="60">
        <f t="shared" si="62"/>
        <v>1</v>
      </c>
      <c r="AU152" s="60">
        <f t="shared" si="63"/>
        <v>12</v>
      </c>
      <c r="AV152" s="60">
        <f t="shared" si="64"/>
        <v>6</v>
      </c>
      <c r="AW152" s="60">
        <f t="shared" si="65"/>
        <v>0</v>
      </c>
      <c r="AX152" s="60">
        <f t="shared" si="66"/>
        <v>4</v>
      </c>
      <c r="AY152" s="60">
        <f t="shared" si="67"/>
        <v>5</v>
      </c>
      <c r="AZ152" s="60">
        <f t="shared" si="68"/>
        <v>10</v>
      </c>
      <c r="BA152" s="68">
        <f t="shared" si="69"/>
        <v>0</v>
      </c>
      <c r="BB152" s="62">
        <f t="shared" si="54"/>
        <v>6.5573770491803282E-2</v>
      </c>
      <c r="BC152" s="63">
        <f t="shared" si="54"/>
        <v>0.18032786885245902</v>
      </c>
      <c r="BD152" s="63">
        <f t="shared" si="54"/>
        <v>8.1967213114754092E-2</v>
      </c>
      <c r="BE152" s="63">
        <f t="shared" si="53"/>
        <v>4.9180327868852458E-2</v>
      </c>
      <c r="BF152" s="63">
        <f t="shared" si="53"/>
        <v>1.6393442622950821E-2</v>
      </c>
      <c r="BG152" s="63">
        <f t="shared" si="53"/>
        <v>0.19672131147540983</v>
      </c>
      <c r="BH152" s="63">
        <f t="shared" si="53"/>
        <v>9.8360655737704916E-2</v>
      </c>
      <c r="BI152" s="63">
        <f t="shared" si="53"/>
        <v>0</v>
      </c>
      <c r="BJ152" s="63">
        <f t="shared" si="53"/>
        <v>6.5573770491803282E-2</v>
      </c>
      <c r="BK152" s="63">
        <f t="shared" si="57"/>
        <v>8.1967213114754092E-2</v>
      </c>
      <c r="BL152" s="63">
        <f t="shared" si="57"/>
        <v>0.16393442622950818</v>
      </c>
      <c r="BM152" s="64">
        <f t="shared" si="57"/>
        <v>0</v>
      </c>
    </row>
    <row r="153" spans="12:65" hidden="1">
      <c r="L153" t="s">
        <v>45</v>
      </c>
      <c r="M153" t="s">
        <v>75</v>
      </c>
      <c r="N153" s="55"/>
      <c r="O153" s="55"/>
      <c r="P153" s="55">
        <v>1</v>
      </c>
      <c r="Q153" s="55">
        <v>1</v>
      </c>
      <c r="R153" s="55"/>
      <c r="S153" s="55"/>
      <c r="T153" s="55"/>
      <c r="U153" s="55"/>
      <c r="W153" s="55"/>
      <c r="X153" s="55"/>
      <c r="Y153" s="55"/>
      <c r="Z153" s="56"/>
      <c r="AA153" s="56"/>
      <c r="AB153" s="56"/>
      <c r="AO153">
        <v>2</v>
      </c>
      <c r="AP153" s="58">
        <f t="shared" si="58"/>
        <v>0</v>
      </c>
      <c r="AQ153" s="60">
        <f t="shared" si="59"/>
        <v>0</v>
      </c>
      <c r="AR153" s="60">
        <f t="shared" si="60"/>
        <v>0</v>
      </c>
      <c r="AS153" s="60">
        <f t="shared" si="61"/>
        <v>0</v>
      </c>
      <c r="AT153" s="60">
        <f t="shared" si="62"/>
        <v>0</v>
      </c>
      <c r="AU153" s="60">
        <f t="shared" si="63"/>
        <v>0</v>
      </c>
      <c r="AV153" s="60">
        <f t="shared" si="64"/>
        <v>0</v>
      </c>
      <c r="AW153" s="60">
        <f t="shared" si="65"/>
        <v>0</v>
      </c>
      <c r="AX153" s="60">
        <f t="shared" si="66"/>
        <v>0</v>
      </c>
      <c r="AY153" s="60">
        <f t="shared" si="67"/>
        <v>1</v>
      </c>
      <c r="AZ153" s="60">
        <f t="shared" si="68"/>
        <v>1</v>
      </c>
      <c r="BA153" s="68">
        <f t="shared" si="69"/>
        <v>0</v>
      </c>
      <c r="BB153" s="62">
        <f t="shared" si="54"/>
        <v>0</v>
      </c>
      <c r="BC153" s="63">
        <f t="shared" si="54"/>
        <v>0</v>
      </c>
      <c r="BD153" s="63">
        <f t="shared" si="54"/>
        <v>0</v>
      </c>
      <c r="BE153" s="63">
        <f t="shared" si="53"/>
        <v>0</v>
      </c>
      <c r="BF153" s="63">
        <f t="shared" si="53"/>
        <v>0</v>
      </c>
      <c r="BG153" s="63">
        <f t="shared" si="53"/>
        <v>0</v>
      </c>
      <c r="BH153" s="63">
        <f t="shared" si="53"/>
        <v>0</v>
      </c>
      <c r="BI153" s="63">
        <f t="shared" si="53"/>
        <v>0</v>
      </c>
      <c r="BJ153" s="63">
        <f t="shared" si="53"/>
        <v>0</v>
      </c>
      <c r="BK153" s="63">
        <f t="shared" si="57"/>
        <v>0.5</v>
      </c>
      <c r="BL153" s="63">
        <f t="shared" si="57"/>
        <v>0.5</v>
      </c>
      <c r="BM153" s="64">
        <f t="shared" si="57"/>
        <v>0</v>
      </c>
    </row>
    <row r="154" spans="12:65" hidden="1">
      <c r="L154" t="s">
        <v>45</v>
      </c>
      <c r="M154" t="s">
        <v>76</v>
      </c>
      <c r="N154" s="55"/>
      <c r="O154" s="55">
        <v>1</v>
      </c>
      <c r="P154" s="55"/>
      <c r="Q154" s="55"/>
      <c r="R154" s="55"/>
      <c r="S154" s="55"/>
      <c r="T154" s="55">
        <v>1</v>
      </c>
      <c r="U154" s="55">
        <v>6</v>
      </c>
      <c r="W154" s="55"/>
      <c r="X154" s="55"/>
      <c r="Y154" s="55">
        <v>1</v>
      </c>
      <c r="Z154" s="56"/>
      <c r="AA154" s="56"/>
      <c r="AB154" s="56"/>
      <c r="AO154">
        <v>9</v>
      </c>
      <c r="AP154" s="58">
        <f t="shared" si="58"/>
        <v>0</v>
      </c>
      <c r="AQ154" s="60">
        <f t="shared" si="59"/>
        <v>1</v>
      </c>
      <c r="AR154" s="60">
        <f t="shared" si="60"/>
        <v>0</v>
      </c>
      <c r="AS154" s="60">
        <f t="shared" si="61"/>
        <v>0</v>
      </c>
      <c r="AT154" s="60">
        <f t="shared" si="62"/>
        <v>0</v>
      </c>
      <c r="AU154" s="60">
        <f t="shared" si="63"/>
        <v>6</v>
      </c>
      <c r="AV154" s="60">
        <f t="shared" si="64"/>
        <v>1</v>
      </c>
      <c r="AW154" s="60">
        <f t="shared" si="65"/>
        <v>0</v>
      </c>
      <c r="AX154" s="60">
        <f t="shared" si="66"/>
        <v>1</v>
      </c>
      <c r="AY154" s="60">
        <f t="shared" si="67"/>
        <v>0</v>
      </c>
      <c r="AZ154" s="60">
        <f t="shared" si="68"/>
        <v>0</v>
      </c>
      <c r="BA154" s="68">
        <f t="shared" si="69"/>
        <v>0</v>
      </c>
      <c r="BB154" s="62">
        <f t="shared" si="54"/>
        <v>0</v>
      </c>
      <c r="BC154" s="63">
        <f t="shared" si="54"/>
        <v>0.1111111111111111</v>
      </c>
      <c r="BD154" s="63">
        <f t="shared" si="54"/>
        <v>0</v>
      </c>
      <c r="BE154" s="63">
        <f t="shared" si="53"/>
        <v>0</v>
      </c>
      <c r="BF154" s="63">
        <f t="shared" si="53"/>
        <v>0</v>
      </c>
      <c r="BG154" s="63">
        <f t="shared" si="53"/>
        <v>0.66666666666666663</v>
      </c>
      <c r="BH154" s="63">
        <f t="shared" si="53"/>
        <v>0.1111111111111111</v>
      </c>
      <c r="BI154" s="63">
        <f t="shared" si="53"/>
        <v>0</v>
      </c>
      <c r="BJ154" s="63">
        <f t="shared" si="53"/>
        <v>0.1111111111111111</v>
      </c>
      <c r="BK154" s="63">
        <f t="shared" si="57"/>
        <v>0</v>
      </c>
      <c r="BL154" s="63">
        <f t="shared" si="57"/>
        <v>0</v>
      </c>
      <c r="BM154" s="64">
        <f t="shared" si="57"/>
        <v>0</v>
      </c>
    </row>
    <row r="155" spans="12:65" hidden="1">
      <c r="L155" t="s">
        <v>45</v>
      </c>
      <c r="M155" t="s">
        <v>78</v>
      </c>
      <c r="N155" s="55"/>
      <c r="O155" s="55"/>
      <c r="P155" s="55"/>
      <c r="Q155" s="55"/>
      <c r="R155" s="55"/>
      <c r="S155" s="55"/>
      <c r="T155" s="55"/>
      <c r="U155" s="55"/>
      <c r="W155" s="55">
        <v>2</v>
      </c>
      <c r="X155" s="55"/>
      <c r="Y155" s="55"/>
      <c r="Z155" s="56"/>
      <c r="AA155" s="56"/>
      <c r="AB155" s="56"/>
      <c r="AO155">
        <v>2</v>
      </c>
      <c r="AP155" s="58">
        <f t="shared" si="58"/>
        <v>2</v>
      </c>
      <c r="AQ155" s="60">
        <f t="shared" si="59"/>
        <v>0</v>
      </c>
      <c r="AR155" s="60">
        <f t="shared" si="60"/>
        <v>0</v>
      </c>
      <c r="AS155" s="60">
        <f t="shared" si="61"/>
        <v>0</v>
      </c>
      <c r="AT155" s="60">
        <f t="shared" si="62"/>
        <v>0</v>
      </c>
      <c r="AU155" s="60">
        <f t="shared" si="63"/>
        <v>0</v>
      </c>
      <c r="AV155" s="60">
        <f t="shared" si="64"/>
        <v>0</v>
      </c>
      <c r="AW155" s="60">
        <f t="shared" si="65"/>
        <v>0</v>
      </c>
      <c r="AX155" s="60">
        <f t="shared" si="66"/>
        <v>0</v>
      </c>
      <c r="AY155" s="60">
        <f t="shared" si="67"/>
        <v>0</v>
      </c>
      <c r="AZ155" s="60">
        <f t="shared" si="68"/>
        <v>0</v>
      </c>
      <c r="BA155" s="68">
        <f t="shared" si="69"/>
        <v>0</v>
      </c>
      <c r="BB155" s="62">
        <f t="shared" si="54"/>
        <v>1</v>
      </c>
      <c r="BC155" s="63">
        <f t="shared" si="54"/>
        <v>0</v>
      </c>
      <c r="BD155" s="63">
        <f t="shared" si="54"/>
        <v>0</v>
      </c>
      <c r="BE155" s="63">
        <f t="shared" si="53"/>
        <v>0</v>
      </c>
      <c r="BF155" s="63">
        <f t="shared" si="53"/>
        <v>0</v>
      </c>
      <c r="BG155" s="63">
        <f t="shared" si="53"/>
        <v>0</v>
      </c>
      <c r="BH155" s="63">
        <f t="shared" si="53"/>
        <v>0</v>
      </c>
      <c r="BI155" s="63">
        <f t="shared" si="53"/>
        <v>0</v>
      </c>
      <c r="BJ155" s="63">
        <f t="shared" si="53"/>
        <v>0</v>
      </c>
      <c r="BK155" s="63">
        <f t="shared" si="57"/>
        <v>0</v>
      </c>
      <c r="BL155" s="63">
        <f t="shared" si="57"/>
        <v>0</v>
      </c>
      <c r="BM155" s="64">
        <f t="shared" si="57"/>
        <v>0</v>
      </c>
    </row>
    <row r="156" spans="12:65">
      <c r="L156" t="s">
        <v>45</v>
      </c>
      <c r="M156" t="s">
        <v>79</v>
      </c>
      <c r="N156" s="55"/>
      <c r="O156" s="55">
        <v>3</v>
      </c>
      <c r="P156" s="55"/>
      <c r="Q156" s="55"/>
      <c r="R156" s="55"/>
      <c r="S156" s="55">
        <v>1</v>
      </c>
      <c r="T156" s="55"/>
      <c r="U156" s="55"/>
      <c r="W156" s="55"/>
      <c r="X156" s="55"/>
      <c r="Y156" s="55"/>
      <c r="Z156" s="56"/>
      <c r="AA156" s="56"/>
      <c r="AB156" s="56"/>
      <c r="AO156">
        <v>4</v>
      </c>
      <c r="AP156" s="58">
        <f t="shared" si="58"/>
        <v>0</v>
      </c>
      <c r="AQ156" s="60">
        <f t="shared" si="59"/>
        <v>0</v>
      </c>
      <c r="AR156" s="60">
        <f t="shared" si="60"/>
        <v>0</v>
      </c>
      <c r="AS156" s="60">
        <f t="shared" si="61"/>
        <v>0</v>
      </c>
      <c r="AT156" s="60">
        <f t="shared" si="62"/>
        <v>1</v>
      </c>
      <c r="AU156" s="60">
        <f t="shared" si="63"/>
        <v>0</v>
      </c>
      <c r="AV156" s="60">
        <f t="shared" si="64"/>
        <v>0</v>
      </c>
      <c r="AW156" s="60">
        <f t="shared" si="65"/>
        <v>0</v>
      </c>
      <c r="AX156" s="60">
        <f t="shared" si="66"/>
        <v>3</v>
      </c>
      <c r="AY156" s="60">
        <f t="shared" si="67"/>
        <v>0</v>
      </c>
      <c r="AZ156" s="60">
        <f t="shared" si="68"/>
        <v>0</v>
      </c>
      <c r="BA156" s="68">
        <f t="shared" si="69"/>
        <v>0</v>
      </c>
      <c r="BB156" s="62">
        <f t="shared" si="54"/>
        <v>0</v>
      </c>
      <c r="BC156" s="63">
        <f t="shared" si="54"/>
        <v>0</v>
      </c>
      <c r="BD156" s="63">
        <f t="shared" si="54"/>
        <v>0</v>
      </c>
      <c r="BE156" s="63">
        <f t="shared" si="53"/>
        <v>0</v>
      </c>
      <c r="BF156" s="63">
        <f t="shared" si="53"/>
        <v>0.25</v>
      </c>
      <c r="BG156" s="63">
        <f t="shared" si="53"/>
        <v>0</v>
      </c>
      <c r="BH156" s="63">
        <f t="shared" si="53"/>
        <v>0</v>
      </c>
      <c r="BI156" s="63">
        <f t="shared" si="53"/>
        <v>0</v>
      </c>
      <c r="BJ156" s="63">
        <f t="shared" si="53"/>
        <v>0.75</v>
      </c>
      <c r="BK156" s="63">
        <f t="shared" si="57"/>
        <v>0</v>
      </c>
      <c r="BL156" s="63">
        <f t="shared" si="57"/>
        <v>0</v>
      </c>
      <c r="BM156" s="64">
        <f t="shared" si="57"/>
        <v>0</v>
      </c>
    </row>
    <row r="157" spans="12:65" hidden="1">
      <c r="L157" t="s">
        <v>45</v>
      </c>
      <c r="M157" t="s">
        <v>77</v>
      </c>
      <c r="N157" s="55"/>
      <c r="O157" s="55"/>
      <c r="P157" s="55">
        <v>9</v>
      </c>
      <c r="Q157" s="55">
        <v>4</v>
      </c>
      <c r="R157" s="55"/>
      <c r="S157" s="55"/>
      <c r="T157" s="55">
        <v>5</v>
      </c>
      <c r="U157" s="55">
        <v>6</v>
      </c>
      <c r="W157" s="55">
        <v>1</v>
      </c>
      <c r="X157" s="55"/>
      <c r="Y157" s="55">
        <v>7</v>
      </c>
      <c r="Z157" s="56">
        <v>1</v>
      </c>
      <c r="AA157" s="56">
        <v>1</v>
      </c>
      <c r="AB157" s="56">
        <v>5</v>
      </c>
      <c r="AC157">
        <v>1</v>
      </c>
      <c r="AD157">
        <v>2</v>
      </c>
      <c r="AG157">
        <v>2</v>
      </c>
      <c r="AO157">
        <v>44</v>
      </c>
      <c r="AP157" s="58">
        <f t="shared" si="58"/>
        <v>2</v>
      </c>
      <c r="AQ157" s="60">
        <f t="shared" si="59"/>
        <v>10</v>
      </c>
      <c r="AR157" s="60">
        <f t="shared" si="60"/>
        <v>5</v>
      </c>
      <c r="AS157" s="60">
        <f t="shared" si="61"/>
        <v>3</v>
      </c>
      <c r="AT157" s="60">
        <f t="shared" si="62"/>
        <v>0</v>
      </c>
      <c r="AU157" s="60">
        <f t="shared" si="63"/>
        <v>6</v>
      </c>
      <c r="AV157" s="60">
        <f t="shared" si="64"/>
        <v>5</v>
      </c>
      <c r="AW157" s="60">
        <f t="shared" si="65"/>
        <v>0</v>
      </c>
      <c r="AX157" s="60">
        <f t="shared" si="66"/>
        <v>0</v>
      </c>
      <c r="AY157" s="60">
        <f t="shared" si="67"/>
        <v>4</v>
      </c>
      <c r="AZ157" s="60">
        <f t="shared" si="68"/>
        <v>9</v>
      </c>
      <c r="BA157" s="68">
        <f t="shared" si="69"/>
        <v>0</v>
      </c>
      <c r="BB157" s="62">
        <f t="shared" si="54"/>
        <v>4.5454545454545456E-2</v>
      </c>
      <c r="BC157" s="63">
        <f t="shared" si="54"/>
        <v>0.22727272727272727</v>
      </c>
      <c r="BD157" s="63">
        <f t="shared" si="54"/>
        <v>0.11363636363636363</v>
      </c>
      <c r="BE157" s="63">
        <f t="shared" si="53"/>
        <v>6.8181818181818177E-2</v>
      </c>
      <c r="BF157" s="63">
        <f t="shared" si="53"/>
        <v>0</v>
      </c>
      <c r="BG157" s="63">
        <f t="shared" si="53"/>
        <v>0.13636363636363635</v>
      </c>
      <c r="BH157" s="63">
        <f t="shared" si="53"/>
        <v>0.11363636363636363</v>
      </c>
      <c r="BI157" s="63">
        <f t="shared" si="53"/>
        <v>0</v>
      </c>
      <c r="BJ157" s="63">
        <f t="shared" si="53"/>
        <v>0</v>
      </c>
      <c r="BK157" s="63">
        <f t="shared" si="57"/>
        <v>9.0909090909090912E-2</v>
      </c>
      <c r="BL157" s="63">
        <f t="shared" si="57"/>
        <v>0.20454545454545456</v>
      </c>
      <c r="BM157" s="64">
        <f t="shared" si="57"/>
        <v>0</v>
      </c>
    </row>
    <row r="158" spans="12:65" hidden="1">
      <c r="L158" t="s">
        <v>42</v>
      </c>
      <c r="M158" t="s">
        <v>7</v>
      </c>
      <c r="N158" s="55">
        <f>SUM(N159:N163)</f>
        <v>5</v>
      </c>
      <c r="O158" s="55">
        <f t="shared" ref="O158:AO158" si="74">SUM(O159:O163)</f>
        <v>159</v>
      </c>
      <c r="P158" s="55">
        <f t="shared" si="74"/>
        <v>8</v>
      </c>
      <c r="Q158" s="55">
        <f t="shared" si="74"/>
        <v>18</v>
      </c>
      <c r="R158" s="55">
        <f t="shared" si="74"/>
        <v>4</v>
      </c>
      <c r="S158" s="55">
        <f t="shared" si="74"/>
        <v>159</v>
      </c>
      <c r="T158" s="55">
        <f t="shared" si="74"/>
        <v>10</v>
      </c>
      <c r="U158" s="55">
        <f t="shared" si="74"/>
        <v>80</v>
      </c>
      <c r="V158" s="55">
        <f t="shared" si="74"/>
        <v>0</v>
      </c>
      <c r="W158" s="55">
        <f t="shared" si="74"/>
        <v>8</v>
      </c>
      <c r="X158" s="55">
        <f t="shared" si="74"/>
        <v>15</v>
      </c>
      <c r="Y158" s="55">
        <f t="shared" si="74"/>
        <v>33</v>
      </c>
      <c r="Z158" s="55">
        <f t="shared" si="74"/>
        <v>0</v>
      </c>
      <c r="AA158" s="55">
        <f t="shared" si="74"/>
        <v>0</v>
      </c>
      <c r="AB158" s="55">
        <f t="shared" si="74"/>
        <v>17</v>
      </c>
      <c r="AC158" s="55">
        <f t="shared" si="74"/>
        <v>3</v>
      </c>
      <c r="AD158" s="55">
        <f t="shared" si="74"/>
        <v>0</v>
      </c>
      <c r="AE158" s="55">
        <f t="shared" si="74"/>
        <v>1</v>
      </c>
      <c r="AF158" s="55">
        <f t="shared" si="74"/>
        <v>6</v>
      </c>
      <c r="AG158" s="55">
        <f t="shared" si="74"/>
        <v>24</v>
      </c>
      <c r="AH158" s="55">
        <f t="shared" si="74"/>
        <v>1</v>
      </c>
      <c r="AI158" s="55">
        <f t="shared" si="74"/>
        <v>0</v>
      </c>
      <c r="AJ158" s="55">
        <f t="shared" si="74"/>
        <v>2</v>
      </c>
      <c r="AK158" s="55">
        <f t="shared" si="74"/>
        <v>4</v>
      </c>
      <c r="AL158" s="55">
        <f t="shared" si="74"/>
        <v>0</v>
      </c>
      <c r="AM158" s="55">
        <f t="shared" si="74"/>
        <v>0</v>
      </c>
      <c r="AN158" s="55">
        <f t="shared" si="74"/>
        <v>1</v>
      </c>
      <c r="AO158" s="55">
        <f t="shared" si="74"/>
        <v>558</v>
      </c>
      <c r="AP158" s="58">
        <f t="shared" si="58"/>
        <v>9</v>
      </c>
      <c r="AQ158" s="60">
        <f t="shared" si="59"/>
        <v>65</v>
      </c>
      <c r="AR158" s="60">
        <f t="shared" si="60"/>
        <v>40</v>
      </c>
      <c r="AS158" s="60">
        <f t="shared" si="61"/>
        <v>1</v>
      </c>
      <c r="AT158" s="60">
        <f t="shared" si="62"/>
        <v>159</v>
      </c>
      <c r="AU158" s="60">
        <f t="shared" si="63"/>
        <v>80</v>
      </c>
      <c r="AV158" s="60">
        <f t="shared" si="64"/>
        <v>10</v>
      </c>
      <c r="AW158" s="60">
        <f t="shared" si="65"/>
        <v>4</v>
      </c>
      <c r="AX158" s="60">
        <f t="shared" si="66"/>
        <v>159</v>
      </c>
      <c r="AY158" s="60">
        <f t="shared" si="67"/>
        <v>18</v>
      </c>
      <c r="AZ158" s="60">
        <f t="shared" si="68"/>
        <v>8</v>
      </c>
      <c r="BA158" s="68">
        <f t="shared" si="69"/>
        <v>5</v>
      </c>
      <c r="BB158" s="62">
        <f t="shared" si="54"/>
        <v>1.6129032258064516E-2</v>
      </c>
      <c r="BC158" s="63">
        <f t="shared" si="54"/>
        <v>0.11648745519713262</v>
      </c>
      <c r="BD158" s="63">
        <f t="shared" si="54"/>
        <v>7.1684587813620068E-2</v>
      </c>
      <c r="BE158" s="63">
        <f t="shared" si="53"/>
        <v>1.7921146953405018E-3</v>
      </c>
      <c r="BF158" s="63">
        <f t="shared" si="53"/>
        <v>0.28494623655913981</v>
      </c>
      <c r="BG158" s="63">
        <f t="shared" si="53"/>
        <v>0.14336917562724014</v>
      </c>
      <c r="BH158" s="63">
        <f t="shared" si="53"/>
        <v>1.7921146953405017E-2</v>
      </c>
      <c r="BI158" s="63">
        <f t="shared" si="53"/>
        <v>7.1684587813620072E-3</v>
      </c>
      <c r="BJ158" s="63">
        <f t="shared" si="53"/>
        <v>0.28494623655913981</v>
      </c>
      <c r="BK158" s="63">
        <f t="shared" si="57"/>
        <v>3.2258064516129031E-2</v>
      </c>
      <c r="BL158" s="63">
        <f t="shared" si="57"/>
        <v>1.4336917562724014E-2</v>
      </c>
      <c r="BM158" s="64">
        <f t="shared" si="57"/>
        <v>8.9605734767025085E-3</v>
      </c>
    </row>
    <row r="159" spans="12:65" hidden="1">
      <c r="L159" t="s">
        <v>42</v>
      </c>
      <c r="M159" t="s">
        <v>75</v>
      </c>
      <c r="N159" s="55">
        <v>3</v>
      </c>
      <c r="O159" s="55"/>
      <c r="P159" s="55">
        <v>1</v>
      </c>
      <c r="Q159" s="55">
        <v>1</v>
      </c>
      <c r="R159" s="55"/>
      <c r="S159" s="55">
        <v>1</v>
      </c>
      <c r="T159" s="55">
        <v>2</v>
      </c>
      <c r="U159" s="55">
        <v>2</v>
      </c>
      <c r="W159" s="55"/>
      <c r="X159" s="55"/>
      <c r="Y159" s="55">
        <v>1</v>
      </c>
      <c r="Z159" s="56"/>
      <c r="AA159" s="56"/>
      <c r="AB159" s="56"/>
      <c r="AO159">
        <v>11</v>
      </c>
      <c r="AP159" s="58">
        <f t="shared" si="58"/>
        <v>0</v>
      </c>
      <c r="AQ159" s="60">
        <f t="shared" si="59"/>
        <v>1</v>
      </c>
      <c r="AR159" s="60">
        <f t="shared" si="60"/>
        <v>0</v>
      </c>
      <c r="AS159" s="60">
        <f t="shared" si="61"/>
        <v>0</v>
      </c>
      <c r="AT159" s="60">
        <f t="shared" si="62"/>
        <v>1</v>
      </c>
      <c r="AU159" s="60">
        <f t="shared" si="63"/>
        <v>2</v>
      </c>
      <c r="AV159" s="60">
        <f t="shared" si="64"/>
        <v>2</v>
      </c>
      <c r="AW159" s="60">
        <f t="shared" si="65"/>
        <v>0</v>
      </c>
      <c r="AX159" s="60">
        <f t="shared" si="66"/>
        <v>0</v>
      </c>
      <c r="AY159" s="60">
        <f t="shared" si="67"/>
        <v>1</v>
      </c>
      <c r="AZ159" s="60">
        <f t="shared" si="68"/>
        <v>1</v>
      </c>
      <c r="BA159" s="68">
        <f t="shared" si="69"/>
        <v>3</v>
      </c>
      <c r="BB159" s="62">
        <f t="shared" si="54"/>
        <v>0</v>
      </c>
      <c r="BC159" s="63">
        <f t="shared" si="54"/>
        <v>9.0909090909090912E-2</v>
      </c>
      <c r="BD159" s="63">
        <f t="shared" si="54"/>
        <v>0</v>
      </c>
      <c r="BE159" s="63">
        <f t="shared" si="53"/>
        <v>0</v>
      </c>
      <c r="BF159" s="63">
        <f t="shared" si="53"/>
        <v>9.0909090909090912E-2</v>
      </c>
      <c r="BG159" s="63">
        <f t="shared" si="53"/>
        <v>0.18181818181818182</v>
      </c>
      <c r="BH159" s="63">
        <f t="shared" si="53"/>
        <v>0.18181818181818182</v>
      </c>
      <c r="BI159" s="63">
        <f t="shared" si="53"/>
        <v>0</v>
      </c>
      <c r="BJ159" s="63">
        <f t="shared" si="53"/>
        <v>0</v>
      </c>
      <c r="BK159" s="63">
        <f t="shared" si="57"/>
        <v>9.0909090909090912E-2</v>
      </c>
      <c r="BL159" s="63">
        <f t="shared" si="57"/>
        <v>9.0909090909090912E-2</v>
      </c>
      <c r="BM159" s="64">
        <f t="shared" si="57"/>
        <v>0.27272727272727271</v>
      </c>
    </row>
    <row r="160" spans="12:65" hidden="1">
      <c r="L160" t="s">
        <v>42</v>
      </c>
      <c r="M160" t="s">
        <v>76</v>
      </c>
      <c r="N160" s="55"/>
      <c r="O160" s="55"/>
      <c r="P160" s="55">
        <v>5</v>
      </c>
      <c r="Q160" s="55">
        <v>6</v>
      </c>
      <c r="R160" s="55">
        <v>3</v>
      </c>
      <c r="S160" s="55">
        <v>3</v>
      </c>
      <c r="T160" s="55">
        <v>4</v>
      </c>
      <c r="U160" s="55">
        <v>62</v>
      </c>
      <c r="W160" s="55">
        <v>3</v>
      </c>
      <c r="X160" s="55">
        <v>2</v>
      </c>
      <c r="Y160" s="55">
        <v>24</v>
      </c>
      <c r="Z160" s="56"/>
      <c r="AA160" s="56"/>
      <c r="AB160" s="56">
        <v>5</v>
      </c>
      <c r="AC160">
        <v>1</v>
      </c>
      <c r="AO160">
        <v>118</v>
      </c>
      <c r="AP160" s="58">
        <f t="shared" si="58"/>
        <v>3</v>
      </c>
      <c r="AQ160" s="60">
        <f t="shared" si="59"/>
        <v>25</v>
      </c>
      <c r="AR160" s="60">
        <f t="shared" si="60"/>
        <v>7</v>
      </c>
      <c r="AS160" s="60">
        <f t="shared" si="61"/>
        <v>0</v>
      </c>
      <c r="AT160" s="60">
        <f t="shared" si="62"/>
        <v>3</v>
      </c>
      <c r="AU160" s="60">
        <f t="shared" si="63"/>
        <v>62</v>
      </c>
      <c r="AV160" s="60">
        <f t="shared" si="64"/>
        <v>4</v>
      </c>
      <c r="AW160" s="60">
        <f t="shared" si="65"/>
        <v>3</v>
      </c>
      <c r="AX160" s="60">
        <f t="shared" si="66"/>
        <v>0</v>
      </c>
      <c r="AY160" s="60">
        <f t="shared" si="67"/>
        <v>6</v>
      </c>
      <c r="AZ160" s="60">
        <f t="shared" si="68"/>
        <v>5</v>
      </c>
      <c r="BA160" s="68">
        <f t="shared" si="69"/>
        <v>0</v>
      </c>
      <c r="BB160" s="62">
        <f t="shared" si="54"/>
        <v>2.5423728813559324E-2</v>
      </c>
      <c r="BC160" s="63">
        <f t="shared" si="54"/>
        <v>0.21186440677966101</v>
      </c>
      <c r="BD160" s="63">
        <f t="shared" si="54"/>
        <v>5.9322033898305086E-2</v>
      </c>
      <c r="BE160" s="63">
        <f t="shared" si="53"/>
        <v>0</v>
      </c>
      <c r="BF160" s="63">
        <f t="shared" si="53"/>
        <v>2.5423728813559324E-2</v>
      </c>
      <c r="BG160" s="63">
        <f t="shared" si="53"/>
        <v>0.52542372881355937</v>
      </c>
      <c r="BH160" s="63">
        <f t="shared" si="53"/>
        <v>3.3898305084745763E-2</v>
      </c>
      <c r="BI160" s="63">
        <f t="shared" si="53"/>
        <v>2.5423728813559324E-2</v>
      </c>
      <c r="BJ160" s="63">
        <f t="shared" si="53"/>
        <v>0</v>
      </c>
      <c r="BK160" s="63">
        <f t="shared" si="57"/>
        <v>5.0847457627118647E-2</v>
      </c>
      <c r="BL160" s="63">
        <f t="shared" si="57"/>
        <v>4.2372881355932202E-2</v>
      </c>
      <c r="BM160" s="64">
        <f t="shared" si="57"/>
        <v>0</v>
      </c>
    </row>
    <row r="161" spans="12:65" hidden="1">
      <c r="L161" t="s">
        <v>42</v>
      </c>
      <c r="M161" t="s">
        <v>78</v>
      </c>
      <c r="N161" s="55"/>
      <c r="O161" s="55">
        <v>158</v>
      </c>
      <c r="P161" s="55"/>
      <c r="Q161" s="55">
        <v>2</v>
      </c>
      <c r="R161" s="55"/>
      <c r="S161" s="55">
        <v>155</v>
      </c>
      <c r="T161" s="55"/>
      <c r="U161" s="55">
        <v>9</v>
      </c>
      <c r="W161" s="55">
        <v>5</v>
      </c>
      <c r="X161" s="55"/>
      <c r="Y161" s="55">
        <v>4</v>
      </c>
      <c r="Z161" s="56"/>
      <c r="AA161" s="56"/>
      <c r="AB161" s="56"/>
      <c r="AO161">
        <v>333</v>
      </c>
      <c r="AP161" s="58">
        <f t="shared" si="58"/>
        <v>5</v>
      </c>
      <c r="AQ161" s="60">
        <f t="shared" si="59"/>
        <v>4</v>
      </c>
      <c r="AR161" s="60">
        <f t="shared" si="60"/>
        <v>0</v>
      </c>
      <c r="AS161" s="60">
        <f t="shared" si="61"/>
        <v>0</v>
      </c>
      <c r="AT161" s="60">
        <f t="shared" si="62"/>
        <v>155</v>
      </c>
      <c r="AU161" s="60">
        <f t="shared" si="63"/>
        <v>9</v>
      </c>
      <c r="AV161" s="60">
        <f t="shared" si="64"/>
        <v>0</v>
      </c>
      <c r="AW161" s="60">
        <f t="shared" si="65"/>
        <v>0</v>
      </c>
      <c r="AX161" s="60">
        <f t="shared" si="66"/>
        <v>158</v>
      </c>
      <c r="AY161" s="60">
        <f t="shared" si="67"/>
        <v>2</v>
      </c>
      <c r="AZ161" s="60">
        <f t="shared" si="68"/>
        <v>0</v>
      </c>
      <c r="BA161" s="68">
        <f t="shared" si="69"/>
        <v>0</v>
      </c>
      <c r="BB161" s="62">
        <f t="shared" si="54"/>
        <v>1.5015015015015015E-2</v>
      </c>
      <c r="BC161" s="63">
        <f t="shared" si="54"/>
        <v>1.2012012012012012E-2</v>
      </c>
      <c r="BD161" s="63">
        <f t="shared" si="54"/>
        <v>0</v>
      </c>
      <c r="BE161" s="63">
        <f t="shared" si="53"/>
        <v>0</v>
      </c>
      <c r="BF161" s="63">
        <f t="shared" si="53"/>
        <v>0.46546546546546547</v>
      </c>
      <c r="BG161" s="63">
        <f t="shared" si="53"/>
        <v>2.7027027027027029E-2</v>
      </c>
      <c r="BH161" s="63">
        <f t="shared" si="53"/>
        <v>0</v>
      </c>
      <c r="BI161" s="63">
        <f t="shared" si="53"/>
        <v>0</v>
      </c>
      <c r="BJ161" s="63">
        <f t="shared" si="53"/>
        <v>0.47447447447447449</v>
      </c>
      <c r="BK161" s="63">
        <f t="shared" si="57"/>
        <v>6.006006006006006E-3</v>
      </c>
      <c r="BL161" s="63">
        <f t="shared" si="57"/>
        <v>0</v>
      </c>
      <c r="BM161" s="64">
        <f t="shared" si="57"/>
        <v>0</v>
      </c>
    </row>
    <row r="162" spans="12:65">
      <c r="L162" t="s">
        <v>42</v>
      </c>
      <c r="M162" t="s">
        <v>79</v>
      </c>
      <c r="N162" s="55"/>
      <c r="O162" s="55">
        <v>1</v>
      </c>
      <c r="P162" s="55"/>
      <c r="Q162" s="55">
        <v>2</v>
      </c>
      <c r="R162" s="55"/>
      <c r="S162" s="55"/>
      <c r="T162" s="55"/>
      <c r="U162" s="55"/>
      <c r="W162" s="55"/>
      <c r="X162" s="55"/>
      <c r="Y162" s="55"/>
      <c r="Z162" s="56"/>
      <c r="AA162" s="56"/>
      <c r="AB162" s="56"/>
      <c r="AO162">
        <v>3</v>
      </c>
      <c r="AP162" s="58">
        <f t="shared" si="58"/>
        <v>0</v>
      </c>
      <c r="AQ162" s="60">
        <f t="shared" si="59"/>
        <v>0</v>
      </c>
      <c r="AR162" s="60">
        <f t="shared" si="60"/>
        <v>0</v>
      </c>
      <c r="AS162" s="60">
        <f t="shared" si="61"/>
        <v>0</v>
      </c>
      <c r="AT162" s="60">
        <f t="shared" si="62"/>
        <v>0</v>
      </c>
      <c r="AU162" s="60">
        <f t="shared" si="63"/>
        <v>0</v>
      </c>
      <c r="AV162" s="60">
        <f t="shared" si="64"/>
        <v>0</v>
      </c>
      <c r="AW162" s="60">
        <f t="shared" si="65"/>
        <v>0</v>
      </c>
      <c r="AX162" s="60">
        <f t="shared" si="66"/>
        <v>1</v>
      </c>
      <c r="AY162" s="60">
        <f t="shared" si="67"/>
        <v>2</v>
      </c>
      <c r="AZ162" s="60">
        <f t="shared" si="68"/>
        <v>0</v>
      </c>
      <c r="BA162" s="68">
        <f t="shared" si="69"/>
        <v>0</v>
      </c>
      <c r="BB162" s="62">
        <f t="shared" si="54"/>
        <v>0</v>
      </c>
      <c r="BC162" s="63">
        <f t="shared" si="54"/>
        <v>0</v>
      </c>
      <c r="BD162" s="63">
        <f t="shared" si="54"/>
        <v>0</v>
      </c>
      <c r="BE162" s="63">
        <f t="shared" si="53"/>
        <v>0</v>
      </c>
      <c r="BF162" s="63">
        <f t="shared" si="53"/>
        <v>0</v>
      </c>
      <c r="BG162" s="63">
        <f t="shared" si="53"/>
        <v>0</v>
      </c>
      <c r="BH162" s="63">
        <f t="shared" si="53"/>
        <v>0</v>
      </c>
      <c r="BI162" s="63">
        <f t="shared" si="53"/>
        <v>0</v>
      </c>
      <c r="BJ162" s="63">
        <f t="shared" si="53"/>
        <v>0.33333333333333331</v>
      </c>
      <c r="BK162" s="63">
        <f t="shared" si="57"/>
        <v>0.66666666666666663</v>
      </c>
      <c r="BL162" s="63">
        <f t="shared" si="57"/>
        <v>0</v>
      </c>
      <c r="BM162" s="64">
        <f t="shared" si="57"/>
        <v>0</v>
      </c>
    </row>
    <row r="163" spans="12:65" hidden="1">
      <c r="L163" t="s">
        <v>42</v>
      </c>
      <c r="M163" t="s">
        <v>77</v>
      </c>
      <c r="N163" s="55">
        <v>2</v>
      </c>
      <c r="O163" s="55"/>
      <c r="P163" s="55">
        <v>2</v>
      </c>
      <c r="Q163" s="55">
        <v>7</v>
      </c>
      <c r="R163" s="55">
        <v>1</v>
      </c>
      <c r="S163" s="55"/>
      <c r="T163" s="55">
        <v>4</v>
      </c>
      <c r="U163" s="55">
        <v>7</v>
      </c>
      <c r="W163" s="55"/>
      <c r="X163" s="55">
        <v>13</v>
      </c>
      <c r="Y163" s="55">
        <v>4</v>
      </c>
      <c r="Z163" s="56"/>
      <c r="AA163" s="56"/>
      <c r="AB163" s="56">
        <v>12</v>
      </c>
      <c r="AC163">
        <v>2</v>
      </c>
      <c r="AE163">
        <v>1</v>
      </c>
      <c r="AF163">
        <v>6</v>
      </c>
      <c r="AG163">
        <v>24</v>
      </c>
      <c r="AH163">
        <v>1</v>
      </c>
      <c r="AJ163">
        <v>2</v>
      </c>
      <c r="AK163">
        <v>4</v>
      </c>
      <c r="AN163">
        <v>1</v>
      </c>
      <c r="AO163">
        <v>93</v>
      </c>
      <c r="AP163" s="58">
        <f t="shared" si="58"/>
        <v>1</v>
      </c>
      <c r="AQ163" s="60">
        <f t="shared" si="59"/>
        <v>35</v>
      </c>
      <c r="AR163" s="60">
        <f t="shared" si="60"/>
        <v>33</v>
      </c>
      <c r="AS163" s="60">
        <f t="shared" si="61"/>
        <v>1</v>
      </c>
      <c r="AT163" s="60">
        <f t="shared" si="62"/>
        <v>0</v>
      </c>
      <c r="AU163" s="60">
        <f t="shared" si="63"/>
        <v>7</v>
      </c>
      <c r="AV163" s="60">
        <f t="shared" si="64"/>
        <v>4</v>
      </c>
      <c r="AW163" s="60">
        <f t="shared" si="65"/>
        <v>1</v>
      </c>
      <c r="AX163" s="60">
        <f t="shared" si="66"/>
        <v>0</v>
      </c>
      <c r="AY163" s="60">
        <f t="shared" si="67"/>
        <v>7</v>
      </c>
      <c r="AZ163" s="60">
        <f t="shared" si="68"/>
        <v>2</v>
      </c>
      <c r="BA163" s="68">
        <f t="shared" si="69"/>
        <v>2</v>
      </c>
      <c r="BB163" s="62">
        <f t="shared" si="54"/>
        <v>1.0752688172043012E-2</v>
      </c>
      <c r="BC163" s="63">
        <f t="shared" si="54"/>
        <v>0.37634408602150538</v>
      </c>
      <c r="BD163" s="63">
        <f t="shared" si="54"/>
        <v>0.35483870967741937</v>
      </c>
      <c r="BE163" s="63">
        <f t="shared" si="53"/>
        <v>1.0752688172043012E-2</v>
      </c>
      <c r="BF163" s="63">
        <f t="shared" si="53"/>
        <v>0</v>
      </c>
      <c r="BG163" s="63">
        <f t="shared" si="53"/>
        <v>7.5268817204301078E-2</v>
      </c>
      <c r="BH163" s="63">
        <f t="shared" si="53"/>
        <v>4.3010752688172046E-2</v>
      </c>
      <c r="BI163" s="63">
        <f t="shared" si="53"/>
        <v>1.0752688172043012E-2</v>
      </c>
      <c r="BJ163" s="63">
        <f t="shared" si="53"/>
        <v>0</v>
      </c>
      <c r="BK163" s="63">
        <f t="shared" si="57"/>
        <v>7.5268817204301078E-2</v>
      </c>
      <c r="BL163" s="63">
        <f t="shared" si="57"/>
        <v>2.1505376344086023E-2</v>
      </c>
      <c r="BM163" s="64">
        <f t="shared" si="57"/>
        <v>2.1505376344086023E-2</v>
      </c>
    </row>
    <row r="164" spans="12:65" hidden="1">
      <c r="L164" t="s">
        <v>95</v>
      </c>
      <c r="M164" t="s">
        <v>7</v>
      </c>
      <c r="N164">
        <v>149</v>
      </c>
      <c r="O164">
        <v>907</v>
      </c>
      <c r="P164">
        <v>323</v>
      </c>
      <c r="Q164">
        <v>549</v>
      </c>
      <c r="R164">
        <v>138</v>
      </c>
      <c r="S164">
        <v>1656</v>
      </c>
      <c r="T164">
        <v>324</v>
      </c>
      <c r="U164">
        <v>925</v>
      </c>
      <c r="V164">
        <v>123</v>
      </c>
      <c r="W164">
        <v>231</v>
      </c>
      <c r="X164">
        <v>159</v>
      </c>
      <c r="Y164">
        <v>310</v>
      </c>
      <c r="Z164">
        <v>142</v>
      </c>
      <c r="AA164">
        <v>20</v>
      </c>
      <c r="AB164">
        <v>135</v>
      </c>
      <c r="AC164">
        <v>87</v>
      </c>
      <c r="AD164">
        <v>109</v>
      </c>
      <c r="AE164">
        <v>19</v>
      </c>
      <c r="AF164">
        <v>151</v>
      </c>
      <c r="AG164">
        <v>105</v>
      </c>
      <c r="AH164">
        <v>33</v>
      </c>
      <c r="AI164">
        <v>5</v>
      </c>
      <c r="AJ164">
        <v>71</v>
      </c>
      <c r="AK164">
        <v>61</v>
      </c>
      <c r="AL164">
        <v>28</v>
      </c>
      <c r="AM164">
        <v>7</v>
      </c>
      <c r="AN164">
        <v>34</v>
      </c>
      <c r="AO164">
        <v>6801</v>
      </c>
      <c r="AP164" s="69">
        <f t="shared" si="58"/>
        <v>303</v>
      </c>
      <c r="AQ164" s="70">
        <f t="shared" si="59"/>
        <v>597</v>
      </c>
      <c r="AR164" s="70">
        <f t="shared" si="60"/>
        <v>523</v>
      </c>
      <c r="AS164" s="70">
        <f t="shared" si="61"/>
        <v>407</v>
      </c>
      <c r="AT164" s="70">
        <f t="shared" si="62"/>
        <v>1656</v>
      </c>
      <c r="AU164" s="70">
        <f t="shared" si="63"/>
        <v>925</v>
      </c>
      <c r="AV164" s="70">
        <f t="shared" si="64"/>
        <v>324</v>
      </c>
      <c r="AW164" s="70">
        <f t="shared" si="65"/>
        <v>138</v>
      </c>
      <c r="AX164" s="70">
        <f t="shared" si="66"/>
        <v>907</v>
      </c>
      <c r="AY164" s="70">
        <f t="shared" si="67"/>
        <v>549</v>
      </c>
      <c r="AZ164" s="70">
        <f t="shared" si="68"/>
        <v>323</v>
      </c>
      <c r="BA164" s="71">
        <f t="shared" si="69"/>
        <v>149</v>
      </c>
      <c r="BB164" s="65">
        <f t="shared" si="54"/>
        <v>4.4552271724746358E-2</v>
      </c>
      <c r="BC164" s="66">
        <f t="shared" si="54"/>
        <v>8.7781208645787381E-2</v>
      </c>
      <c r="BD164" s="66">
        <f t="shared" si="54"/>
        <v>7.6900455815321275E-2</v>
      </c>
      <c r="BE164" s="66">
        <f t="shared" si="53"/>
        <v>5.984414056756359E-2</v>
      </c>
      <c r="BF164" s="66">
        <f t="shared" si="53"/>
        <v>0.24349360388178209</v>
      </c>
      <c r="BG164" s="66">
        <f t="shared" si="53"/>
        <v>0.13600941038082634</v>
      </c>
      <c r="BH164" s="66">
        <f t="shared" si="53"/>
        <v>4.764005293339215E-2</v>
      </c>
      <c r="BI164" s="66">
        <f t="shared" si="53"/>
        <v>2.0291133656815175E-2</v>
      </c>
      <c r="BJ164" s="66">
        <f t="shared" si="53"/>
        <v>0.13336274077341567</v>
      </c>
      <c r="BK164" s="66">
        <f t="shared" si="57"/>
        <v>8.0723423026025587E-2</v>
      </c>
      <c r="BL164" s="66">
        <f t="shared" si="57"/>
        <v>4.7493015732980447E-2</v>
      </c>
      <c r="BM164" s="67">
        <f t="shared" si="57"/>
        <v>2.1908542861343919E-2</v>
      </c>
    </row>
  </sheetData>
  <autoFilter ref="L5:BM164">
    <filterColumn colId="1">
      <filters>
        <filter val="Other"/>
      </filters>
    </filterColumn>
  </autoFilter>
  <mergeCells count="15">
    <mergeCell ref="AP3:BA3"/>
    <mergeCell ref="BB3:BM3"/>
    <mergeCell ref="N4:Q4"/>
    <mergeCell ref="R4:U4"/>
    <mergeCell ref="V4:Y4"/>
    <mergeCell ref="Z4:AC4"/>
    <mergeCell ref="AD4:AG4"/>
    <mergeCell ref="AH4:AK4"/>
    <mergeCell ref="AL4:AN4"/>
    <mergeCell ref="AP4:AS4"/>
    <mergeCell ref="AT4:AW4"/>
    <mergeCell ref="AX4:BA4"/>
    <mergeCell ref="BB4:BE4"/>
    <mergeCell ref="BF4:BI4"/>
    <mergeCell ref="BJ4:BM4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/>
  <dimension ref="A4:X164"/>
  <sheetViews>
    <sheetView workbookViewId="0">
      <selection activeCell="O47" sqref="O47:Q48"/>
    </sheetView>
  </sheetViews>
  <sheetFormatPr baseColWidth="10" defaultRowHeight="15.75" outlineLevelCol="1"/>
  <cols>
    <col min="13" max="24" width="11" customWidth="1" outlineLevel="1"/>
  </cols>
  <sheetData>
    <row r="4" spans="1:24">
      <c r="B4" t="s">
        <v>91</v>
      </c>
      <c r="C4" s="180" t="s">
        <v>103</v>
      </c>
      <c r="D4" s="180"/>
      <c r="E4" s="180"/>
      <c r="F4" s="180"/>
      <c r="G4" s="180"/>
      <c r="H4" s="180" t="s">
        <v>2</v>
      </c>
      <c r="I4" s="180"/>
      <c r="J4" s="180"/>
      <c r="K4" s="180"/>
      <c r="L4" s="180"/>
      <c r="M4" s="180" t="s">
        <v>104</v>
      </c>
      <c r="N4" s="180"/>
      <c r="O4" s="180"/>
      <c r="P4" s="180"/>
      <c r="Q4" s="180" t="s">
        <v>105</v>
      </c>
      <c r="R4" s="180"/>
      <c r="S4" s="180"/>
      <c r="T4" s="180"/>
      <c r="U4" s="180" t="s">
        <v>106</v>
      </c>
      <c r="V4" s="180"/>
      <c r="W4" s="180"/>
      <c r="X4" s="180"/>
    </row>
    <row r="5" spans="1:24">
      <c r="A5" t="s">
        <v>96</v>
      </c>
      <c r="B5" t="s">
        <v>60</v>
      </c>
      <c r="C5" t="s">
        <v>61</v>
      </c>
      <c r="D5" t="s">
        <v>62</v>
      </c>
      <c r="E5" t="s">
        <v>64</v>
      </c>
      <c r="F5" t="s">
        <v>65</v>
      </c>
      <c r="G5" t="s">
        <v>63</v>
      </c>
      <c r="H5" t="s">
        <v>61</v>
      </c>
      <c r="I5" t="s">
        <v>62</v>
      </c>
      <c r="J5" t="s">
        <v>64</v>
      </c>
      <c r="K5" t="s">
        <v>65</v>
      </c>
      <c r="L5" t="s">
        <v>63</v>
      </c>
      <c r="M5" t="s">
        <v>61</v>
      </c>
      <c r="N5" t="s">
        <v>62</v>
      </c>
      <c r="O5" t="s">
        <v>64</v>
      </c>
      <c r="P5" t="s">
        <v>65</v>
      </c>
      <c r="Q5" t="s">
        <v>61</v>
      </c>
      <c r="R5" t="s">
        <v>62</v>
      </c>
      <c r="S5" t="s">
        <v>64</v>
      </c>
      <c r="T5" t="s">
        <v>65</v>
      </c>
      <c r="U5" t="s">
        <v>61</v>
      </c>
      <c r="V5" t="s">
        <v>62</v>
      </c>
      <c r="W5" t="s">
        <v>64</v>
      </c>
      <c r="X5" t="s">
        <v>65</v>
      </c>
    </row>
    <row r="6" spans="1:24" hidden="1">
      <c r="A6" t="s">
        <v>12</v>
      </c>
      <c r="B6" t="s">
        <v>7</v>
      </c>
      <c r="C6" s="55">
        <f>SUM(C7:C11)</f>
        <v>133.35288244094212</v>
      </c>
      <c r="D6" s="55">
        <f t="shared" ref="D6:G6" si="0">SUM(D7:D11)</f>
        <v>812.75622502870249</v>
      </c>
      <c r="E6" s="55">
        <f t="shared" si="0"/>
        <v>1551.6459701492536</v>
      </c>
      <c r="F6" s="55">
        <f t="shared" si="0"/>
        <v>9503.5698221222647</v>
      </c>
      <c r="G6" s="55">
        <f t="shared" si="0"/>
        <v>12001.324899741163</v>
      </c>
      <c r="H6" s="74">
        <f t="shared" ref="H6" si="1">SUM(H7:H11)</f>
        <v>55</v>
      </c>
      <c r="I6" s="74">
        <f t="shared" ref="I6" si="2">SUM(I7:I11)</f>
        <v>73</v>
      </c>
      <c r="J6" s="74">
        <f t="shared" ref="J6" si="3">SUM(J7:J11)</f>
        <v>29</v>
      </c>
      <c r="K6" s="74">
        <f t="shared" ref="K6" si="4">SUM(K7:K11)</f>
        <v>21</v>
      </c>
      <c r="L6" s="74">
        <f t="shared" ref="L6" si="5">SUM(L7:L11)</f>
        <v>178</v>
      </c>
      <c r="M6" s="56">
        <f t="shared" ref="M6:M37" si="6">C6/$G6</f>
        <v>1.1111513399976214E-2</v>
      </c>
      <c r="N6" s="56">
        <f t="shared" ref="N6:N37" si="7">D6/$G6</f>
        <v>6.7722208324368552E-2</v>
      </c>
      <c r="O6" s="56">
        <f t="shared" ref="O6:O37" si="8">E6/$G6</f>
        <v>0.12928955620414198</v>
      </c>
      <c r="P6" s="56">
        <f t="shared" ref="P6:P37" si="9">F6/$G6</f>
        <v>0.79187672207151327</v>
      </c>
      <c r="Q6" s="56">
        <f>H6/$L6</f>
        <v>0.3089887640449438</v>
      </c>
      <c r="R6" s="56">
        <f t="shared" ref="R6:T6" si="10">I6/$L6</f>
        <v>0.4101123595505618</v>
      </c>
      <c r="S6" s="56">
        <f t="shared" si="10"/>
        <v>0.16292134831460675</v>
      </c>
      <c r="T6" s="56">
        <f t="shared" si="10"/>
        <v>0.11797752808988764</v>
      </c>
      <c r="U6" s="75">
        <f>C6/H6</f>
        <v>2.4245978625625839</v>
      </c>
      <c r="V6" s="75">
        <f>D6/I6</f>
        <v>11.133646918201404</v>
      </c>
      <c r="W6" s="75">
        <f>E6/J6</f>
        <v>53.505033453422534</v>
      </c>
      <c r="X6" s="75">
        <f>F6/K6</f>
        <v>452.55094391058401</v>
      </c>
    </row>
    <row r="7" spans="1:24" hidden="1">
      <c r="A7" t="s">
        <v>12</v>
      </c>
      <c r="B7" t="s">
        <v>75</v>
      </c>
      <c r="C7" s="55"/>
      <c r="D7" s="55"/>
      <c r="E7" s="55"/>
      <c r="F7" s="55">
        <v>2830.1369863013697</v>
      </c>
      <c r="G7" s="55">
        <v>2830.1369863013697</v>
      </c>
      <c r="H7" s="74"/>
      <c r="I7" s="74"/>
      <c r="J7" s="74"/>
      <c r="K7" s="74">
        <v>6</v>
      </c>
      <c r="L7" s="74">
        <v>6</v>
      </c>
      <c r="M7" s="56">
        <f t="shared" si="6"/>
        <v>0</v>
      </c>
      <c r="N7" s="56">
        <f t="shared" si="7"/>
        <v>0</v>
      </c>
      <c r="O7" s="56">
        <f t="shared" si="8"/>
        <v>0</v>
      </c>
      <c r="P7" s="56">
        <f t="shared" si="9"/>
        <v>1</v>
      </c>
      <c r="Q7" s="56">
        <f t="shared" ref="Q7:Q70" si="11">H7/$L7</f>
        <v>0</v>
      </c>
      <c r="R7" s="56">
        <f t="shared" ref="R7:R70" si="12">I7/$L7</f>
        <v>0</v>
      </c>
      <c r="S7" s="56">
        <f t="shared" ref="S7:S70" si="13">J7/$L7</f>
        <v>0</v>
      </c>
      <c r="T7" s="56">
        <f t="shared" ref="T7:T70" si="14">K7/$L7</f>
        <v>1</v>
      </c>
      <c r="U7" s="75" t="e">
        <f t="shared" ref="U7:U70" si="15">C7/H7</f>
        <v>#DIV/0!</v>
      </c>
      <c r="V7" s="75" t="e">
        <f t="shared" ref="V7:V70" si="16">D7/I7</f>
        <v>#DIV/0!</v>
      </c>
      <c r="W7" s="75" t="e">
        <f t="shared" ref="W7:W70" si="17">E7/J7</f>
        <v>#DIV/0!</v>
      </c>
      <c r="X7" s="75">
        <f t="shared" ref="X7:X70" si="18">F7/K7</f>
        <v>471.68949771689495</v>
      </c>
    </row>
    <row r="8" spans="1:24" hidden="1">
      <c r="A8" t="s">
        <v>12</v>
      </c>
      <c r="B8" t="s">
        <v>76</v>
      </c>
      <c r="C8" s="55"/>
      <c r="D8" s="55">
        <v>155.83199999999999</v>
      </c>
      <c r="E8" s="55">
        <v>210.84</v>
      </c>
      <c r="F8" s="55"/>
      <c r="G8" s="55">
        <v>366.67200000000003</v>
      </c>
      <c r="H8" s="74"/>
      <c r="I8" s="74">
        <v>14</v>
      </c>
      <c r="J8" s="74">
        <v>3</v>
      </c>
      <c r="K8" s="74"/>
      <c r="L8" s="74">
        <v>17</v>
      </c>
      <c r="M8" s="56">
        <f t="shared" si="6"/>
        <v>0</v>
      </c>
      <c r="N8" s="56">
        <f t="shared" si="7"/>
        <v>0.42499018196098959</v>
      </c>
      <c r="O8" s="56">
        <f t="shared" si="8"/>
        <v>0.5750098180390103</v>
      </c>
      <c r="P8" s="56">
        <f t="shared" si="9"/>
        <v>0</v>
      </c>
      <c r="Q8" s="56">
        <f t="shared" si="11"/>
        <v>0</v>
      </c>
      <c r="R8" s="56">
        <f t="shared" si="12"/>
        <v>0.82352941176470584</v>
      </c>
      <c r="S8" s="56">
        <f t="shared" si="13"/>
        <v>0.17647058823529413</v>
      </c>
      <c r="T8" s="56">
        <f t="shared" si="14"/>
        <v>0</v>
      </c>
      <c r="U8" s="75" t="e">
        <f t="shared" si="15"/>
        <v>#DIV/0!</v>
      </c>
      <c r="V8" s="75">
        <f t="shared" si="16"/>
        <v>11.130857142857142</v>
      </c>
      <c r="W8" s="75">
        <f t="shared" si="17"/>
        <v>70.28</v>
      </c>
      <c r="X8" s="75" t="e">
        <f t="shared" si="18"/>
        <v>#DIV/0!</v>
      </c>
    </row>
    <row r="9" spans="1:24" hidden="1">
      <c r="A9" t="s">
        <v>12</v>
      </c>
      <c r="B9" t="s">
        <v>78</v>
      </c>
      <c r="C9" s="55">
        <v>52.086713286713284</v>
      </c>
      <c r="D9" s="55">
        <v>18.46153846153846</v>
      </c>
      <c r="E9" s="55"/>
      <c r="F9" s="55"/>
      <c r="G9" s="55">
        <v>70.548251748251744</v>
      </c>
      <c r="H9" s="74">
        <v>27</v>
      </c>
      <c r="I9" s="74">
        <v>3</v>
      </c>
      <c r="J9" s="74"/>
      <c r="K9" s="74"/>
      <c r="L9" s="74">
        <v>30</v>
      </c>
      <c r="M9" s="56">
        <f t="shared" si="6"/>
        <v>0.73831331033662428</v>
      </c>
      <c r="N9" s="56">
        <f t="shared" si="7"/>
        <v>0.26168668966337577</v>
      </c>
      <c r="O9" s="56">
        <f t="shared" si="8"/>
        <v>0</v>
      </c>
      <c r="P9" s="56">
        <f t="shared" si="9"/>
        <v>0</v>
      </c>
      <c r="Q9" s="56">
        <f t="shared" si="11"/>
        <v>0.9</v>
      </c>
      <c r="R9" s="56">
        <f t="shared" si="12"/>
        <v>0.1</v>
      </c>
      <c r="S9" s="56">
        <f t="shared" si="13"/>
        <v>0</v>
      </c>
      <c r="T9" s="56">
        <f t="shared" si="14"/>
        <v>0</v>
      </c>
      <c r="U9" s="75">
        <f t="shared" si="15"/>
        <v>1.929137529137529</v>
      </c>
      <c r="V9" s="75">
        <f t="shared" si="16"/>
        <v>6.1538461538461533</v>
      </c>
      <c r="W9" s="75" t="e">
        <f t="shared" si="17"/>
        <v>#DIV/0!</v>
      </c>
      <c r="X9" s="75" t="e">
        <f t="shared" si="18"/>
        <v>#DIV/0!</v>
      </c>
    </row>
    <row r="10" spans="1:24">
      <c r="A10" t="s">
        <v>12</v>
      </c>
      <c r="B10" t="s">
        <v>79</v>
      </c>
      <c r="C10" s="55">
        <v>58.833333333333321</v>
      </c>
      <c r="D10" s="55">
        <v>40</v>
      </c>
      <c r="E10" s="55"/>
      <c r="F10" s="55"/>
      <c r="G10" s="55">
        <v>98.833333333333314</v>
      </c>
      <c r="H10" s="74">
        <v>21</v>
      </c>
      <c r="I10" s="74">
        <v>8</v>
      </c>
      <c r="J10" s="74"/>
      <c r="K10" s="74"/>
      <c r="L10" s="74">
        <v>29</v>
      </c>
      <c r="M10" s="56">
        <f t="shared" si="6"/>
        <v>0.59527824620573355</v>
      </c>
      <c r="N10" s="56">
        <f t="shared" si="7"/>
        <v>0.4047217537942665</v>
      </c>
      <c r="O10" s="56">
        <f t="shared" si="8"/>
        <v>0</v>
      </c>
      <c r="P10" s="56">
        <f t="shared" si="9"/>
        <v>0</v>
      </c>
      <c r="Q10" s="56">
        <f t="shared" si="11"/>
        <v>0.72413793103448276</v>
      </c>
      <c r="R10" s="56">
        <f t="shared" si="12"/>
        <v>0.27586206896551724</v>
      </c>
      <c r="S10" s="56">
        <f t="shared" si="13"/>
        <v>0</v>
      </c>
      <c r="T10" s="56">
        <f t="shared" si="14"/>
        <v>0</v>
      </c>
      <c r="U10" s="75">
        <f t="shared" si="15"/>
        <v>2.801587301587301</v>
      </c>
      <c r="V10" s="75">
        <f t="shared" si="16"/>
        <v>5</v>
      </c>
      <c r="W10" s="75" t="e">
        <f t="shared" si="17"/>
        <v>#DIV/0!</v>
      </c>
      <c r="X10" s="75" t="e">
        <f t="shared" si="18"/>
        <v>#DIV/0!</v>
      </c>
    </row>
    <row r="11" spans="1:24" hidden="1">
      <c r="A11" t="s">
        <v>12</v>
      </c>
      <c r="B11" t="s">
        <v>77</v>
      </c>
      <c r="C11" s="55">
        <v>22.432835820895519</v>
      </c>
      <c r="D11" s="55">
        <v>598.46268656716404</v>
      </c>
      <c r="E11" s="55">
        <v>1340.8059701492537</v>
      </c>
      <c r="F11" s="55">
        <v>6673.432835820895</v>
      </c>
      <c r="G11" s="55">
        <v>8635.1343283582082</v>
      </c>
      <c r="H11" s="74">
        <v>7</v>
      </c>
      <c r="I11" s="74">
        <v>48</v>
      </c>
      <c r="J11" s="74">
        <v>26</v>
      </c>
      <c r="K11" s="74">
        <v>15</v>
      </c>
      <c r="L11" s="74">
        <v>96</v>
      </c>
      <c r="M11" s="56">
        <f t="shared" si="6"/>
        <v>2.5978560341817702E-3</v>
      </c>
      <c r="N11" s="56">
        <f t="shared" si="7"/>
        <v>6.9305544512698894E-2</v>
      </c>
      <c r="O11" s="56">
        <f t="shared" si="8"/>
        <v>0.15527331934443458</v>
      </c>
      <c r="P11" s="56">
        <f t="shared" si="9"/>
        <v>0.77282328010868473</v>
      </c>
      <c r="Q11" s="56">
        <f t="shared" si="11"/>
        <v>7.2916666666666671E-2</v>
      </c>
      <c r="R11" s="56">
        <f t="shared" si="12"/>
        <v>0.5</v>
      </c>
      <c r="S11" s="56">
        <f t="shared" si="13"/>
        <v>0.27083333333333331</v>
      </c>
      <c r="T11" s="56">
        <f t="shared" si="14"/>
        <v>0.15625</v>
      </c>
      <c r="U11" s="75">
        <f t="shared" si="15"/>
        <v>3.2046908315565026</v>
      </c>
      <c r="V11" s="75">
        <f t="shared" si="16"/>
        <v>12.467972636815917</v>
      </c>
      <c r="W11" s="75">
        <f t="shared" si="17"/>
        <v>51.569460390355907</v>
      </c>
      <c r="X11" s="75">
        <f t="shared" si="18"/>
        <v>444.89552238805965</v>
      </c>
    </row>
    <row r="12" spans="1:24" hidden="1">
      <c r="A12" t="s">
        <v>16</v>
      </c>
      <c r="B12" t="s">
        <v>7</v>
      </c>
      <c r="C12" s="55">
        <f>SUM(C13:C17)</f>
        <v>344.55332428765286</v>
      </c>
      <c r="D12" s="55">
        <f t="shared" ref="D12:G12" si="19">SUM(D13:D17)</f>
        <v>260.96428136165616</v>
      </c>
      <c r="E12" s="55">
        <f t="shared" si="19"/>
        <v>1956.6659987732567</v>
      </c>
      <c r="F12" s="55">
        <f t="shared" si="19"/>
        <v>3132.5414025761602</v>
      </c>
      <c r="G12" s="55">
        <f t="shared" si="19"/>
        <v>5694.7250069987258</v>
      </c>
      <c r="H12" s="74">
        <f t="shared" ref="H12" si="20">SUM(H13:H17)</f>
        <v>187</v>
      </c>
      <c r="I12" s="74">
        <f t="shared" ref="I12" si="21">SUM(I13:I17)</f>
        <v>19</v>
      </c>
      <c r="J12" s="74">
        <f t="shared" ref="J12" si="22">SUM(J13:J17)</f>
        <v>37</v>
      </c>
      <c r="K12" s="74">
        <f t="shared" ref="K12" si="23">SUM(K13:K17)</f>
        <v>8</v>
      </c>
      <c r="L12" s="74">
        <f t="shared" ref="L12" si="24">SUM(L13:L17)</f>
        <v>251</v>
      </c>
      <c r="M12" s="56">
        <f t="shared" si="6"/>
        <v>6.0503944240363206E-2</v>
      </c>
      <c r="N12" s="56">
        <f t="shared" si="7"/>
        <v>4.5825615993912827E-2</v>
      </c>
      <c r="O12" s="56">
        <f t="shared" si="8"/>
        <v>0.3435927101604635</v>
      </c>
      <c r="P12" s="56">
        <f t="shared" si="9"/>
        <v>0.55007772960526047</v>
      </c>
      <c r="Q12" s="56">
        <f t="shared" si="11"/>
        <v>0.7450199203187251</v>
      </c>
      <c r="R12" s="56">
        <f t="shared" si="12"/>
        <v>7.5697211155378488E-2</v>
      </c>
      <c r="S12" s="56">
        <f t="shared" si="13"/>
        <v>0.14741035856573706</v>
      </c>
      <c r="T12" s="56">
        <f t="shared" si="14"/>
        <v>3.1872509960159362E-2</v>
      </c>
      <c r="U12" s="75">
        <f t="shared" si="15"/>
        <v>1.8425311459232774</v>
      </c>
      <c r="V12" s="75">
        <f t="shared" si="16"/>
        <v>13.734962176929272</v>
      </c>
      <c r="W12" s="75">
        <f t="shared" si="17"/>
        <v>52.882864831709639</v>
      </c>
      <c r="X12" s="75">
        <f t="shared" si="18"/>
        <v>391.56767532202002</v>
      </c>
    </row>
    <row r="13" spans="1:24" hidden="1">
      <c r="A13" t="s">
        <v>16</v>
      </c>
      <c r="B13" t="s">
        <v>75</v>
      </c>
      <c r="C13" s="55"/>
      <c r="D13" s="55">
        <v>29.041095890410958</v>
      </c>
      <c r="E13" s="55">
        <v>669.86301369863008</v>
      </c>
      <c r="F13" s="55">
        <v>1123.2876712328766</v>
      </c>
      <c r="G13" s="55">
        <v>1822.1917808219177</v>
      </c>
      <c r="I13">
        <v>2</v>
      </c>
      <c r="J13">
        <v>12</v>
      </c>
      <c r="K13">
        <v>2</v>
      </c>
      <c r="L13">
        <v>16</v>
      </c>
      <c r="M13" s="56">
        <f t="shared" si="6"/>
        <v>0</v>
      </c>
      <c r="N13" s="56">
        <f t="shared" si="7"/>
        <v>1.5937453014584272E-2</v>
      </c>
      <c r="O13" s="56">
        <f t="shared" si="8"/>
        <v>0.36761389264772215</v>
      </c>
      <c r="P13" s="56">
        <f t="shared" si="9"/>
        <v>0.61644865433769358</v>
      </c>
      <c r="Q13" s="56">
        <f t="shared" si="11"/>
        <v>0</v>
      </c>
      <c r="R13" s="56">
        <f t="shared" si="12"/>
        <v>0.125</v>
      </c>
      <c r="S13" s="56">
        <f t="shared" si="13"/>
        <v>0.75</v>
      </c>
      <c r="T13" s="56">
        <f t="shared" si="14"/>
        <v>0.125</v>
      </c>
      <c r="U13" s="75" t="e">
        <f t="shared" si="15"/>
        <v>#DIV/0!</v>
      </c>
      <c r="V13" s="75">
        <f t="shared" si="16"/>
        <v>14.520547945205479</v>
      </c>
      <c r="W13" s="75">
        <f t="shared" si="17"/>
        <v>55.821917808219176</v>
      </c>
      <c r="X13" s="75">
        <f t="shared" si="18"/>
        <v>561.64383561643831</v>
      </c>
    </row>
    <row r="14" spans="1:24" hidden="1">
      <c r="A14" t="s">
        <v>16</v>
      </c>
      <c r="B14" t="s">
        <v>76</v>
      </c>
      <c r="C14" s="55"/>
      <c r="D14" s="55">
        <v>78.84</v>
      </c>
      <c r="E14" s="55">
        <v>717.4</v>
      </c>
      <c r="F14" s="55">
        <v>460</v>
      </c>
      <c r="G14" s="55">
        <v>1256.24</v>
      </c>
      <c r="I14">
        <v>5</v>
      </c>
      <c r="J14">
        <v>12</v>
      </c>
      <c r="K14">
        <v>3</v>
      </c>
      <c r="L14">
        <v>20</v>
      </c>
      <c r="M14" s="56">
        <f t="shared" si="6"/>
        <v>0</v>
      </c>
      <c r="N14" s="56">
        <f t="shared" si="7"/>
        <v>6.2758708527033052E-2</v>
      </c>
      <c r="O14" s="56">
        <f t="shared" si="8"/>
        <v>0.57106922244157166</v>
      </c>
      <c r="P14" s="56">
        <f t="shared" si="9"/>
        <v>0.36617206903139526</v>
      </c>
      <c r="Q14" s="56">
        <f t="shared" si="11"/>
        <v>0</v>
      </c>
      <c r="R14" s="56">
        <f t="shared" si="12"/>
        <v>0.25</v>
      </c>
      <c r="S14" s="56">
        <f t="shared" si="13"/>
        <v>0.6</v>
      </c>
      <c r="T14" s="56">
        <f t="shared" si="14"/>
        <v>0.15</v>
      </c>
      <c r="U14" s="75" t="e">
        <f t="shared" si="15"/>
        <v>#DIV/0!</v>
      </c>
      <c r="V14" s="75">
        <f t="shared" si="16"/>
        <v>15.768000000000001</v>
      </c>
      <c r="W14" s="75">
        <f t="shared" si="17"/>
        <v>59.783333333333331</v>
      </c>
      <c r="X14" s="75">
        <f t="shared" si="18"/>
        <v>153.33333333333334</v>
      </c>
    </row>
    <row r="15" spans="1:24" hidden="1">
      <c r="A15" t="s">
        <v>16</v>
      </c>
      <c r="B15" t="s">
        <v>78</v>
      </c>
      <c r="C15" s="55">
        <v>340.67272727272746</v>
      </c>
      <c r="D15" s="55">
        <v>49.650349650349646</v>
      </c>
      <c r="E15" s="55"/>
      <c r="F15" s="55"/>
      <c r="G15" s="55">
        <v>390.32307692307711</v>
      </c>
      <c r="H15">
        <v>186</v>
      </c>
      <c r="I15">
        <v>4</v>
      </c>
      <c r="L15">
        <v>190</v>
      </c>
      <c r="M15" s="56">
        <f t="shared" si="6"/>
        <v>0.87279678659600624</v>
      </c>
      <c r="N15" s="56">
        <f t="shared" si="7"/>
        <v>0.12720321340399376</v>
      </c>
      <c r="O15" s="56">
        <f t="shared" si="8"/>
        <v>0</v>
      </c>
      <c r="P15" s="56">
        <f t="shared" si="9"/>
        <v>0</v>
      </c>
      <c r="Q15" s="56">
        <f t="shared" si="11"/>
        <v>0.97894736842105268</v>
      </c>
      <c r="R15" s="56">
        <f t="shared" si="12"/>
        <v>2.1052631578947368E-2</v>
      </c>
      <c r="S15" s="56">
        <f t="shared" si="13"/>
        <v>0</v>
      </c>
      <c r="T15" s="56">
        <f t="shared" si="14"/>
        <v>0</v>
      </c>
      <c r="U15" s="75">
        <f t="shared" si="15"/>
        <v>1.8315738025415456</v>
      </c>
      <c r="V15" s="75">
        <f t="shared" si="16"/>
        <v>12.412587412587412</v>
      </c>
      <c r="W15" s="75" t="e">
        <f t="shared" si="17"/>
        <v>#DIV/0!</v>
      </c>
      <c r="X15" s="75" t="e">
        <f t="shared" si="18"/>
        <v>#DIV/0!</v>
      </c>
    </row>
    <row r="16" spans="1:24">
      <c r="A16" t="s">
        <v>16</v>
      </c>
      <c r="B16" t="s">
        <v>79</v>
      </c>
      <c r="C16" s="55"/>
      <c r="D16" s="55">
        <v>10</v>
      </c>
      <c r="E16" s="55"/>
      <c r="F16" s="55"/>
      <c r="G16" s="55">
        <v>10</v>
      </c>
      <c r="I16">
        <v>1</v>
      </c>
      <c r="L16">
        <v>1</v>
      </c>
      <c r="M16" s="56">
        <f t="shared" si="6"/>
        <v>0</v>
      </c>
      <c r="N16" s="56">
        <f t="shared" si="7"/>
        <v>1</v>
      </c>
      <c r="O16" s="56">
        <f t="shared" si="8"/>
        <v>0</v>
      </c>
      <c r="P16" s="56">
        <f t="shared" si="9"/>
        <v>0</v>
      </c>
      <c r="Q16" s="56">
        <f t="shared" si="11"/>
        <v>0</v>
      </c>
      <c r="R16" s="56">
        <f t="shared" si="12"/>
        <v>1</v>
      </c>
      <c r="S16" s="56">
        <f t="shared" si="13"/>
        <v>0</v>
      </c>
      <c r="T16" s="56">
        <f t="shared" si="14"/>
        <v>0</v>
      </c>
      <c r="U16" s="75" t="e">
        <f t="shared" si="15"/>
        <v>#DIV/0!</v>
      </c>
      <c r="V16" s="75">
        <f t="shared" si="16"/>
        <v>10</v>
      </c>
      <c r="W16" s="75" t="e">
        <f t="shared" si="17"/>
        <v>#DIV/0!</v>
      </c>
      <c r="X16" s="75" t="e">
        <f t="shared" si="18"/>
        <v>#DIV/0!</v>
      </c>
    </row>
    <row r="17" spans="1:24" hidden="1">
      <c r="A17" t="s">
        <v>16</v>
      </c>
      <c r="B17" t="s">
        <v>77</v>
      </c>
      <c r="C17" s="55">
        <v>3.8805970149253732</v>
      </c>
      <c r="D17" s="55">
        <v>93.432835820895534</v>
      </c>
      <c r="E17" s="55">
        <v>569.40298507462671</v>
      </c>
      <c r="F17" s="55">
        <v>1549.2537313432836</v>
      </c>
      <c r="G17" s="55">
        <v>2215.9701492537311</v>
      </c>
      <c r="H17">
        <v>1</v>
      </c>
      <c r="I17">
        <v>7</v>
      </c>
      <c r="J17">
        <v>13</v>
      </c>
      <c r="K17">
        <v>3</v>
      </c>
      <c r="L17">
        <v>24</v>
      </c>
      <c r="M17" s="56">
        <f t="shared" si="6"/>
        <v>1.7511955277160372E-3</v>
      </c>
      <c r="N17" s="56">
        <f t="shared" si="7"/>
        <v>4.2163400013470742E-2</v>
      </c>
      <c r="O17" s="56">
        <f t="shared" si="8"/>
        <v>0.25695426685525691</v>
      </c>
      <c r="P17" s="56">
        <f t="shared" si="9"/>
        <v>0.69913113760355639</v>
      </c>
      <c r="Q17" s="56">
        <f t="shared" si="11"/>
        <v>4.1666666666666664E-2</v>
      </c>
      <c r="R17" s="56">
        <f t="shared" si="12"/>
        <v>0.29166666666666669</v>
      </c>
      <c r="S17" s="56">
        <f t="shared" si="13"/>
        <v>0.54166666666666663</v>
      </c>
      <c r="T17" s="56">
        <f t="shared" si="14"/>
        <v>0.125</v>
      </c>
      <c r="U17" s="75">
        <f t="shared" si="15"/>
        <v>3.8805970149253732</v>
      </c>
      <c r="V17" s="75">
        <f t="shared" si="16"/>
        <v>13.347547974413647</v>
      </c>
      <c r="W17" s="75">
        <f t="shared" si="17"/>
        <v>43.800229621125133</v>
      </c>
      <c r="X17" s="75">
        <f t="shared" si="18"/>
        <v>516.41791044776119</v>
      </c>
    </row>
    <row r="18" spans="1:24" hidden="1">
      <c r="A18" t="s">
        <v>17</v>
      </c>
      <c r="B18" t="s">
        <v>7</v>
      </c>
      <c r="C18" s="55">
        <f>SUM(C19:C22)</f>
        <v>50.907692307692301</v>
      </c>
      <c r="D18" s="55">
        <f t="shared" ref="D18:G18" si="25">SUM(D19:D22)</f>
        <v>103.90447761194029</v>
      </c>
      <c r="E18" s="55">
        <f t="shared" si="25"/>
        <v>1235.4334491923942</v>
      </c>
      <c r="F18" s="55">
        <f t="shared" si="25"/>
        <v>6322.388059701495</v>
      </c>
      <c r="G18" s="55">
        <f t="shared" si="25"/>
        <v>7712.6336788135213</v>
      </c>
      <c r="H18" s="74">
        <f t="shared" ref="H18" si="26">SUM(H19:H22)</f>
        <v>20</v>
      </c>
      <c r="I18" s="74">
        <f t="shared" ref="I18" si="27">SUM(I19:I22)</f>
        <v>8</v>
      </c>
      <c r="J18" s="74">
        <f t="shared" ref="J18" si="28">SUM(J19:J22)</f>
        <v>20</v>
      </c>
      <c r="K18" s="74">
        <f t="shared" ref="K18" si="29">SUM(K19:K22)</f>
        <v>21</v>
      </c>
      <c r="L18" s="74">
        <f t="shared" ref="L18" si="30">SUM(L19:L22)</f>
        <v>69</v>
      </c>
      <c r="M18" s="56">
        <f t="shared" si="6"/>
        <v>6.6005588269458333E-3</v>
      </c>
      <c r="N18" s="56">
        <f t="shared" si="7"/>
        <v>1.3471984012071545E-2</v>
      </c>
      <c r="O18" s="56">
        <f t="shared" si="8"/>
        <v>0.16018308409825163</v>
      </c>
      <c r="P18" s="56">
        <f t="shared" si="9"/>
        <v>0.81974437306273107</v>
      </c>
      <c r="Q18" s="56">
        <f t="shared" si="11"/>
        <v>0.28985507246376813</v>
      </c>
      <c r="R18" s="56">
        <f t="shared" si="12"/>
        <v>0.11594202898550725</v>
      </c>
      <c r="S18" s="56">
        <f t="shared" si="13"/>
        <v>0.28985507246376813</v>
      </c>
      <c r="T18" s="56">
        <f t="shared" si="14"/>
        <v>0.30434782608695654</v>
      </c>
      <c r="U18" s="75">
        <f t="shared" si="15"/>
        <v>2.5453846153846151</v>
      </c>
      <c r="V18" s="75">
        <f t="shared" si="16"/>
        <v>12.988059701492537</v>
      </c>
      <c r="W18" s="75">
        <f t="shared" si="17"/>
        <v>61.771672459619708</v>
      </c>
      <c r="X18" s="75">
        <f t="shared" si="18"/>
        <v>301.0660980810236</v>
      </c>
    </row>
    <row r="19" spans="1:24" hidden="1">
      <c r="A19" t="s">
        <v>17</v>
      </c>
      <c r="B19" t="s">
        <v>75</v>
      </c>
      <c r="C19" s="55"/>
      <c r="D19" s="55"/>
      <c r="E19" s="55">
        <v>68.493150684931507</v>
      </c>
      <c r="F19" s="55"/>
      <c r="G19" s="55">
        <v>68.493150684931507</v>
      </c>
      <c r="J19">
        <v>2</v>
      </c>
      <c r="L19">
        <v>2</v>
      </c>
      <c r="M19" s="56">
        <f t="shared" si="6"/>
        <v>0</v>
      </c>
      <c r="N19" s="56">
        <f t="shared" si="7"/>
        <v>0</v>
      </c>
      <c r="O19" s="56">
        <f t="shared" si="8"/>
        <v>1</v>
      </c>
      <c r="P19" s="56">
        <f t="shared" si="9"/>
        <v>0</v>
      </c>
      <c r="Q19" s="56">
        <f t="shared" si="11"/>
        <v>0</v>
      </c>
      <c r="R19" s="56">
        <f t="shared" si="12"/>
        <v>0</v>
      </c>
      <c r="S19" s="56">
        <f t="shared" si="13"/>
        <v>1</v>
      </c>
      <c r="T19" s="56">
        <f t="shared" si="14"/>
        <v>0</v>
      </c>
      <c r="U19" s="75" t="e">
        <f t="shared" si="15"/>
        <v>#DIV/0!</v>
      </c>
      <c r="V19" s="75" t="e">
        <f t="shared" si="16"/>
        <v>#DIV/0!</v>
      </c>
      <c r="W19" s="75">
        <f t="shared" si="17"/>
        <v>34.246575342465754</v>
      </c>
      <c r="X19" s="75" t="e">
        <f t="shared" si="18"/>
        <v>#DIV/0!</v>
      </c>
    </row>
    <row r="20" spans="1:24" hidden="1">
      <c r="A20" t="s">
        <v>17</v>
      </c>
      <c r="B20" t="s">
        <v>76</v>
      </c>
      <c r="C20" s="55"/>
      <c r="D20" s="55">
        <v>44.8</v>
      </c>
      <c r="E20" s="55">
        <v>101</v>
      </c>
      <c r="F20" s="55"/>
      <c r="G20" s="55">
        <v>145.80000000000001</v>
      </c>
      <c r="I20">
        <v>4</v>
      </c>
      <c r="J20">
        <v>2</v>
      </c>
      <c r="L20">
        <v>6</v>
      </c>
      <c r="M20" s="56">
        <f t="shared" si="6"/>
        <v>0</v>
      </c>
      <c r="N20" s="56">
        <f t="shared" si="7"/>
        <v>0.30727023319615909</v>
      </c>
      <c r="O20" s="56">
        <f t="shared" si="8"/>
        <v>0.6927297668038408</v>
      </c>
      <c r="P20" s="56">
        <f t="shared" si="9"/>
        <v>0</v>
      </c>
      <c r="Q20" s="56">
        <f t="shared" si="11"/>
        <v>0</v>
      </c>
      <c r="R20" s="56">
        <f t="shared" si="12"/>
        <v>0.66666666666666663</v>
      </c>
      <c r="S20" s="56">
        <f t="shared" si="13"/>
        <v>0.33333333333333331</v>
      </c>
      <c r="T20" s="56">
        <f t="shared" si="14"/>
        <v>0</v>
      </c>
      <c r="U20" s="75" t="e">
        <f t="shared" si="15"/>
        <v>#DIV/0!</v>
      </c>
      <c r="V20" s="75">
        <f t="shared" si="16"/>
        <v>11.2</v>
      </c>
      <c r="W20" s="75">
        <f t="shared" si="17"/>
        <v>50.5</v>
      </c>
      <c r="X20" s="75" t="e">
        <f t="shared" si="18"/>
        <v>#DIV/0!</v>
      </c>
    </row>
    <row r="21" spans="1:24" hidden="1">
      <c r="A21" t="s">
        <v>17</v>
      </c>
      <c r="B21" t="s">
        <v>78</v>
      </c>
      <c r="C21" s="55">
        <v>50.907692307692301</v>
      </c>
      <c r="D21" s="55"/>
      <c r="E21" s="55"/>
      <c r="F21" s="55"/>
      <c r="G21" s="55">
        <v>50.907692307692301</v>
      </c>
      <c r="H21">
        <v>20</v>
      </c>
      <c r="L21">
        <v>20</v>
      </c>
      <c r="M21" s="56">
        <f t="shared" si="6"/>
        <v>1</v>
      </c>
      <c r="N21" s="56">
        <f t="shared" si="7"/>
        <v>0</v>
      </c>
      <c r="O21" s="56">
        <f t="shared" si="8"/>
        <v>0</v>
      </c>
      <c r="P21" s="56">
        <f t="shared" si="9"/>
        <v>0</v>
      </c>
      <c r="Q21" s="56">
        <f t="shared" si="11"/>
        <v>1</v>
      </c>
      <c r="R21" s="56">
        <f t="shared" si="12"/>
        <v>0</v>
      </c>
      <c r="S21" s="56">
        <f t="shared" si="13"/>
        <v>0</v>
      </c>
      <c r="T21" s="56">
        <f t="shared" si="14"/>
        <v>0</v>
      </c>
      <c r="U21" s="75">
        <f t="shared" si="15"/>
        <v>2.5453846153846151</v>
      </c>
      <c r="V21" s="75" t="e">
        <f t="shared" si="16"/>
        <v>#DIV/0!</v>
      </c>
      <c r="W21" s="75" t="e">
        <f t="shared" si="17"/>
        <v>#DIV/0!</v>
      </c>
      <c r="X21" s="75" t="e">
        <f t="shared" si="18"/>
        <v>#DIV/0!</v>
      </c>
    </row>
    <row r="22" spans="1:24" hidden="1">
      <c r="A22" t="s">
        <v>17</v>
      </c>
      <c r="B22" t="s">
        <v>77</v>
      </c>
      <c r="C22" s="55"/>
      <c r="D22" s="55">
        <v>59.104477611940297</v>
      </c>
      <c r="E22" s="55">
        <v>1065.9402985074626</v>
      </c>
      <c r="F22" s="55">
        <v>6322.388059701495</v>
      </c>
      <c r="G22" s="55">
        <v>7447.4328358208977</v>
      </c>
      <c r="I22">
        <v>4</v>
      </c>
      <c r="J22">
        <v>16</v>
      </c>
      <c r="K22">
        <v>21</v>
      </c>
      <c r="L22">
        <v>41</v>
      </c>
      <c r="M22" s="56">
        <f t="shared" si="6"/>
        <v>0</v>
      </c>
      <c r="N22" s="56">
        <f t="shared" si="7"/>
        <v>7.936221637026078E-3</v>
      </c>
      <c r="O22" s="56">
        <f t="shared" si="8"/>
        <v>0.14312855476594152</v>
      </c>
      <c r="P22" s="56">
        <f t="shared" si="9"/>
        <v>0.84893522359703244</v>
      </c>
      <c r="Q22" s="56">
        <f t="shared" si="11"/>
        <v>0</v>
      </c>
      <c r="R22" s="56">
        <f t="shared" si="12"/>
        <v>9.7560975609756101E-2</v>
      </c>
      <c r="S22" s="56">
        <f t="shared" si="13"/>
        <v>0.3902439024390244</v>
      </c>
      <c r="T22" s="56">
        <f t="shared" si="14"/>
        <v>0.51219512195121952</v>
      </c>
      <c r="U22" s="75" t="e">
        <f t="shared" si="15"/>
        <v>#DIV/0!</v>
      </c>
      <c r="V22" s="75">
        <f t="shared" si="16"/>
        <v>14.776119402985074</v>
      </c>
      <c r="W22" s="75">
        <f t="shared" si="17"/>
        <v>66.62126865671641</v>
      </c>
      <c r="X22" s="75">
        <f t="shared" si="18"/>
        <v>301.0660980810236</v>
      </c>
    </row>
    <row r="23" spans="1:24" hidden="1">
      <c r="A23" t="s">
        <v>18</v>
      </c>
      <c r="B23" t="s">
        <v>7</v>
      </c>
      <c r="C23" s="55">
        <f>SUM(C24:C27)</f>
        <v>4.1930069930069926</v>
      </c>
      <c r="D23" s="55">
        <f t="shared" ref="D23:G23" si="31">SUM(D24:D27)</f>
        <v>85.038388059701475</v>
      </c>
      <c r="E23" s="55">
        <f t="shared" si="31"/>
        <v>879.9590267838887</v>
      </c>
      <c r="F23" s="55">
        <f t="shared" si="31"/>
        <v>462.68656716417911</v>
      </c>
      <c r="G23" s="55">
        <f t="shared" si="31"/>
        <v>1431.8769890007763</v>
      </c>
      <c r="H23" s="74">
        <f t="shared" ref="H23" si="32">SUM(H24:H27)</f>
        <v>3</v>
      </c>
      <c r="I23" s="74">
        <f t="shared" ref="I23" si="33">SUM(I24:I27)</f>
        <v>8</v>
      </c>
      <c r="J23" s="74">
        <f t="shared" ref="J23" si="34">SUM(J24:J27)</f>
        <v>13</v>
      </c>
      <c r="K23" s="74">
        <f t="shared" ref="K23" si="35">SUM(K24:K27)</f>
        <v>2</v>
      </c>
      <c r="L23" s="74">
        <f t="shared" ref="L23" si="36">SUM(L24:L27)</f>
        <v>26</v>
      </c>
      <c r="M23" s="56">
        <f t="shared" si="6"/>
        <v>2.9283290570463376E-3</v>
      </c>
      <c r="N23" s="56">
        <f t="shared" si="7"/>
        <v>5.9389450848738631E-2</v>
      </c>
      <c r="O23" s="56">
        <f t="shared" si="8"/>
        <v>0.61454931781392819</v>
      </c>
      <c r="P23" s="56">
        <f t="shared" si="9"/>
        <v>0.32313290228028674</v>
      </c>
      <c r="Q23" s="56">
        <f t="shared" si="11"/>
        <v>0.11538461538461539</v>
      </c>
      <c r="R23" s="56">
        <f t="shared" si="12"/>
        <v>0.30769230769230771</v>
      </c>
      <c r="S23" s="56">
        <f t="shared" si="13"/>
        <v>0.5</v>
      </c>
      <c r="T23" s="56">
        <f t="shared" si="14"/>
        <v>7.6923076923076927E-2</v>
      </c>
      <c r="U23" s="75">
        <f t="shared" si="15"/>
        <v>1.3976689976689975</v>
      </c>
      <c r="V23" s="75">
        <f t="shared" si="16"/>
        <v>10.629798507462684</v>
      </c>
      <c r="W23" s="75">
        <f t="shared" si="17"/>
        <v>67.689155906452982</v>
      </c>
      <c r="X23" s="75">
        <f t="shared" si="18"/>
        <v>231.34328358208955</v>
      </c>
    </row>
    <row r="24" spans="1:24" hidden="1">
      <c r="A24" t="s">
        <v>18</v>
      </c>
      <c r="B24" t="s">
        <v>75</v>
      </c>
      <c r="C24" s="55"/>
      <c r="D24" s="55"/>
      <c r="E24" s="55">
        <v>424.65753424657538</v>
      </c>
      <c r="F24" s="55"/>
      <c r="G24" s="55">
        <v>424.65753424657538</v>
      </c>
      <c r="J24">
        <v>5</v>
      </c>
      <c r="L24">
        <v>5</v>
      </c>
      <c r="M24" s="56">
        <f t="shared" si="6"/>
        <v>0</v>
      </c>
      <c r="N24" s="56">
        <f t="shared" si="7"/>
        <v>0</v>
      </c>
      <c r="O24" s="56">
        <f t="shared" si="8"/>
        <v>1</v>
      </c>
      <c r="P24" s="56">
        <f t="shared" si="9"/>
        <v>0</v>
      </c>
      <c r="Q24" s="56">
        <f t="shared" si="11"/>
        <v>0</v>
      </c>
      <c r="R24" s="56">
        <f t="shared" si="12"/>
        <v>0</v>
      </c>
      <c r="S24" s="56">
        <f t="shared" si="13"/>
        <v>1</v>
      </c>
      <c r="T24" s="56">
        <f t="shared" si="14"/>
        <v>0</v>
      </c>
      <c r="U24" s="75" t="e">
        <f t="shared" si="15"/>
        <v>#DIV/0!</v>
      </c>
      <c r="V24" s="75" t="e">
        <f t="shared" si="16"/>
        <v>#DIV/0!</v>
      </c>
      <c r="W24" s="75">
        <f t="shared" si="17"/>
        <v>84.93150684931507</v>
      </c>
      <c r="X24" s="75" t="e">
        <f t="shared" si="18"/>
        <v>#DIV/0!</v>
      </c>
    </row>
    <row r="25" spans="1:24" hidden="1">
      <c r="A25" t="s">
        <v>18</v>
      </c>
      <c r="B25" t="s">
        <v>76</v>
      </c>
      <c r="C25" s="55"/>
      <c r="D25" s="55">
        <v>29.515999999999998</v>
      </c>
      <c r="E25" s="55">
        <v>195.6</v>
      </c>
      <c r="F25" s="55"/>
      <c r="G25" s="55">
        <v>225.11599999999999</v>
      </c>
      <c r="I25">
        <v>4</v>
      </c>
      <c r="J25">
        <v>4</v>
      </c>
      <c r="L25">
        <v>8</v>
      </c>
      <c r="M25" s="56">
        <f t="shared" si="6"/>
        <v>0</v>
      </c>
      <c r="N25" s="56">
        <f t="shared" si="7"/>
        <v>0.1311146253487091</v>
      </c>
      <c r="O25" s="56">
        <f t="shared" si="8"/>
        <v>0.8688853746512909</v>
      </c>
      <c r="P25" s="56">
        <f t="shared" si="9"/>
        <v>0</v>
      </c>
      <c r="Q25" s="56">
        <f t="shared" si="11"/>
        <v>0</v>
      </c>
      <c r="R25" s="56">
        <f t="shared" si="12"/>
        <v>0.5</v>
      </c>
      <c r="S25" s="56">
        <f t="shared" si="13"/>
        <v>0.5</v>
      </c>
      <c r="T25" s="56">
        <f t="shared" si="14"/>
        <v>0</v>
      </c>
      <c r="U25" s="75" t="e">
        <f t="shared" si="15"/>
        <v>#DIV/0!</v>
      </c>
      <c r="V25" s="75">
        <f t="shared" si="16"/>
        <v>7.3789999999999996</v>
      </c>
      <c r="W25" s="75">
        <f t="shared" si="17"/>
        <v>48.9</v>
      </c>
      <c r="X25" s="75" t="e">
        <f t="shared" si="18"/>
        <v>#DIV/0!</v>
      </c>
    </row>
    <row r="26" spans="1:24" hidden="1">
      <c r="A26" t="s">
        <v>18</v>
      </c>
      <c r="B26" t="s">
        <v>78</v>
      </c>
      <c r="C26" s="55">
        <v>4.1930069930069926</v>
      </c>
      <c r="D26" s="55"/>
      <c r="E26" s="55"/>
      <c r="F26" s="55"/>
      <c r="G26" s="55">
        <v>4.1930069930069926</v>
      </c>
      <c r="H26">
        <v>3</v>
      </c>
      <c r="L26">
        <v>3</v>
      </c>
      <c r="M26" s="56">
        <f t="shared" si="6"/>
        <v>1</v>
      </c>
      <c r="N26" s="56">
        <f t="shared" si="7"/>
        <v>0</v>
      </c>
      <c r="O26" s="56">
        <f t="shared" si="8"/>
        <v>0</v>
      </c>
      <c r="P26" s="56">
        <f t="shared" si="9"/>
        <v>0</v>
      </c>
      <c r="Q26" s="56">
        <f t="shared" si="11"/>
        <v>1</v>
      </c>
      <c r="R26" s="56">
        <f t="shared" si="12"/>
        <v>0</v>
      </c>
      <c r="S26" s="56">
        <f t="shared" si="13"/>
        <v>0</v>
      </c>
      <c r="T26" s="56">
        <f t="shared" si="14"/>
        <v>0</v>
      </c>
      <c r="U26" s="75">
        <f t="shared" si="15"/>
        <v>1.3976689976689975</v>
      </c>
      <c r="V26" s="75" t="e">
        <f t="shared" si="16"/>
        <v>#DIV/0!</v>
      </c>
      <c r="W26" s="75" t="e">
        <f t="shared" si="17"/>
        <v>#DIV/0!</v>
      </c>
      <c r="X26" s="75" t="e">
        <f t="shared" si="18"/>
        <v>#DIV/0!</v>
      </c>
    </row>
    <row r="27" spans="1:24" hidden="1">
      <c r="A27" t="s">
        <v>18</v>
      </c>
      <c r="B27" t="s">
        <v>77</v>
      </c>
      <c r="C27" s="55"/>
      <c r="D27" s="55">
        <v>55.522388059701484</v>
      </c>
      <c r="E27" s="55">
        <v>259.70149253731341</v>
      </c>
      <c r="F27" s="55">
        <v>462.68656716417911</v>
      </c>
      <c r="G27" s="55">
        <v>777.91044776119406</v>
      </c>
      <c r="I27">
        <v>4</v>
      </c>
      <c r="J27">
        <v>4</v>
      </c>
      <c r="K27">
        <v>2</v>
      </c>
      <c r="L27">
        <v>10</v>
      </c>
      <c r="M27" s="56">
        <f t="shared" si="6"/>
        <v>0</v>
      </c>
      <c r="N27" s="56">
        <f t="shared" si="7"/>
        <v>7.1373752877973887E-2</v>
      </c>
      <c r="O27" s="56">
        <f t="shared" si="8"/>
        <v>0.33384497313891015</v>
      </c>
      <c r="P27" s="56">
        <f t="shared" si="9"/>
        <v>0.59478127398311587</v>
      </c>
      <c r="Q27" s="56">
        <f t="shared" si="11"/>
        <v>0</v>
      </c>
      <c r="R27" s="56">
        <f t="shared" si="12"/>
        <v>0.4</v>
      </c>
      <c r="S27" s="56">
        <f t="shared" si="13"/>
        <v>0.4</v>
      </c>
      <c r="T27" s="56">
        <f t="shared" si="14"/>
        <v>0.2</v>
      </c>
      <c r="U27" s="75" t="e">
        <f t="shared" si="15"/>
        <v>#DIV/0!</v>
      </c>
      <c r="V27" s="75">
        <f t="shared" si="16"/>
        <v>13.880597014925371</v>
      </c>
      <c r="W27" s="75">
        <f t="shared" si="17"/>
        <v>64.925373134328353</v>
      </c>
      <c r="X27" s="75">
        <f t="shared" si="18"/>
        <v>231.34328358208955</v>
      </c>
    </row>
    <row r="28" spans="1:24" hidden="1">
      <c r="A28" t="s">
        <v>20</v>
      </c>
      <c r="B28" t="s">
        <v>7</v>
      </c>
      <c r="C28" s="55">
        <f>SUM(C29:C33)</f>
        <v>106.18576130936466</v>
      </c>
      <c r="D28" s="55">
        <f t="shared" ref="D28:G28" si="37">SUM(D29:D33)</f>
        <v>730.95587542696489</v>
      </c>
      <c r="E28" s="55">
        <f t="shared" si="37"/>
        <v>3769.0746268656735</v>
      </c>
      <c r="F28" s="55">
        <f t="shared" si="37"/>
        <v>14105.910447761191</v>
      </c>
      <c r="G28" s="55">
        <f t="shared" si="37"/>
        <v>18712.126711363195</v>
      </c>
      <c r="H28" s="74">
        <f t="shared" ref="H28" si="38">SUM(H29:H33)</f>
        <v>52</v>
      </c>
      <c r="I28" s="74">
        <f t="shared" ref="I28" si="39">SUM(I29:I33)</f>
        <v>58</v>
      </c>
      <c r="J28" s="74">
        <f t="shared" ref="J28" si="40">SUM(J29:J33)</f>
        <v>63</v>
      </c>
      <c r="K28" s="74">
        <f t="shared" ref="K28" si="41">SUM(K29:K33)</f>
        <v>52</v>
      </c>
      <c r="L28" s="74">
        <f t="shared" ref="L28" si="42">SUM(L29:L33)</f>
        <v>225</v>
      </c>
      <c r="M28" s="56">
        <f t="shared" si="6"/>
        <v>5.6747029852508377E-3</v>
      </c>
      <c r="N28" s="56">
        <f t="shared" si="7"/>
        <v>3.9063217490029174E-2</v>
      </c>
      <c r="O28" s="56">
        <f t="shared" si="8"/>
        <v>0.20142417187549566</v>
      </c>
      <c r="P28" s="56">
        <f t="shared" si="9"/>
        <v>0.75383790764922431</v>
      </c>
      <c r="Q28" s="56">
        <f t="shared" si="11"/>
        <v>0.2311111111111111</v>
      </c>
      <c r="R28" s="56">
        <f t="shared" si="12"/>
        <v>0.25777777777777777</v>
      </c>
      <c r="S28" s="56">
        <f t="shared" si="13"/>
        <v>0.28000000000000003</v>
      </c>
      <c r="T28" s="56">
        <f t="shared" si="14"/>
        <v>0.2311111111111111</v>
      </c>
      <c r="U28" s="75">
        <f t="shared" si="15"/>
        <v>2.0420338713339357</v>
      </c>
      <c r="V28" s="75">
        <f t="shared" si="16"/>
        <v>12.602687507361464</v>
      </c>
      <c r="W28" s="75">
        <f t="shared" si="17"/>
        <v>59.826581378820215</v>
      </c>
      <c r="X28" s="75">
        <f t="shared" si="18"/>
        <v>271.26750861079211</v>
      </c>
    </row>
    <row r="29" spans="1:24" hidden="1">
      <c r="A29" t="s">
        <v>20</v>
      </c>
      <c r="B29" t="s">
        <v>75</v>
      </c>
      <c r="C29" s="55">
        <v>7.5342465753424666</v>
      </c>
      <c r="D29" s="55">
        <v>18.63013698630137</v>
      </c>
      <c r="E29" s="55"/>
      <c r="F29" s="55"/>
      <c r="G29" s="55">
        <v>26.164383561643838</v>
      </c>
      <c r="H29">
        <v>2</v>
      </c>
      <c r="I29">
        <v>3</v>
      </c>
      <c r="L29">
        <v>5</v>
      </c>
      <c r="M29" s="56">
        <f t="shared" si="6"/>
        <v>0.2879581151832461</v>
      </c>
      <c r="N29" s="56">
        <f t="shared" si="7"/>
        <v>0.7120418848167539</v>
      </c>
      <c r="O29" s="56">
        <f t="shared" si="8"/>
        <v>0</v>
      </c>
      <c r="P29" s="56">
        <f t="shared" si="9"/>
        <v>0</v>
      </c>
      <c r="Q29" s="56">
        <f t="shared" si="11"/>
        <v>0.4</v>
      </c>
      <c r="R29" s="56">
        <f t="shared" si="12"/>
        <v>0.6</v>
      </c>
      <c r="S29" s="56">
        <f t="shared" si="13"/>
        <v>0</v>
      </c>
      <c r="T29" s="56">
        <f t="shared" si="14"/>
        <v>0</v>
      </c>
      <c r="U29" s="75">
        <f t="shared" si="15"/>
        <v>3.7671232876712333</v>
      </c>
      <c r="V29" s="75">
        <f t="shared" si="16"/>
        <v>6.2100456621004563</v>
      </c>
      <c r="W29" s="75" t="e">
        <f t="shared" si="17"/>
        <v>#DIV/0!</v>
      </c>
      <c r="X29" s="75" t="e">
        <f t="shared" si="18"/>
        <v>#DIV/0!</v>
      </c>
    </row>
    <row r="30" spans="1:24" hidden="1">
      <c r="A30" t="s">
        <v>20</v>
      </c>
      <c r="B30" t="s">
        <v>76</v>
      </c>
      <c r="C30" s="55">
        <v>3.8159999999999998</v>
      </c>
      <c r="D30" s="55">
        <v>58.9</v>
      </c>
      <c r="E30" s="55"/>
      <c r="F30" s="55">
        <v>388</v>
      </c>
      <c r="G30" s="55">
        <v>450.71600000000001</v>
      </c>
      <c r="H30">
        <v>2</v>
      </c>
      <c r="I30">
        <v>6</v>
      </c>
      <c r="K30">
        <v>3</v>
      </c>
      <c r="L30">
        <v>11</v>
      </c>
      <c r="M30" s="56">
        <f t="shared" si="6"/>
        <v>8.4665288119347877E-3</v>
      </c>
      <c r="N30" s="56">
        <f t="shared" si="7"/>
        <v>0.13068096095989493</v>
      </c>
      <c r="O30" s="56">
        <f t="shared" si="8"/>
        <v>0</v>
      </c>
      <c r="P30" s="56">
        <f t="shared" si="9"/>
        <v>0.86085251022817022</v>
      </c>
      <c r="Q30" s="56">
        <f t="shared" si="11"/>
        <v>0.18181818181818182</v>
      </c>
      <c r="R30" s="56">
        <f t="shared" si="12"/>
        <v>0.54545454545454541</v>
      </c>
      <c r="S30" s="56">
        <f t="shared" si="13"/>
        <v>0</v>
      </c>
      <c r="T30" s="56">
        <f t="shared" si="14"/>
        <v>0.27272727272727271</v>
      </c>
      <c r="U30" s="75">
        <f t="shared" si="15"/>
        <v>1.9079999999999999</v>
      </c>
      <c r="V30" s="75">
        <f t="shared" si="16"/>
        <v>9.8166666666666664</v>
      </c>
      <c r="W30" s="75" t="e">
        <f t="shared" si="17"/>
        <v>#DIV/0!</v>
      </c>
      <c r="X30" s="75">
        <f t="shared" si="18"/>
        <v>129.33333333333334</v>
      </c>
    </row>
    <row r="31" spans="1:24" hidden="1">
      <c r="A31" t="s">
        <v>20</v>
      </c>
      <c r="B31" t="s">
        <v>78</v>
      </c>
      <c r="C31" s="55">
        <v>53.323076923076925</v>
      </c>
      <c r="D31" s="55">
        <v>23.216783216783213</v>
      </c>
      <c r="E31" s="55"/>
      <c r="F31" s="55"/>
      <c r="G31" s="55">
        <v>76.539860139860139</v>
      </c>
      <c r="H31">
        <v>33</v>
      </c>
      <c r="I31">
        <v>4</v>
      </c>
      <c r="L31">
        <v>37</v>
      </c>
      <c r="M31" s="56">
        <f t="shared" si="6"/>
        <v>0.69667068669371057</v>
      </c>
      <c r="N31" s="56">
        <f t="shared" si="7"/>
        <v>0.30332931330628948</v>
      </c>
      <c r="O31" s="56">
        <f t="shared" si="8"/>
        <v>0</v>
      </c>
      <c r="P31" s="56">
        <f t="shared" si="9"/>
        <v>0</v>
      </c>
      <c r="Q31" s="56">
        <f t="shared" si="11"/>
        <v>0.89189189189189189</v>
      </c>
      <c r="R31" s="56">
        <f t="shared" si="12"/>
        <v>0.10810810810810811</v>
      </c>
      <c r="S31" s="56">
        <f t="shared" si="13"/>
        <v>0</v>
      </c>
      <c r="T31" s="56">
        <f t="shared" si="14"/>
        <v>0</v>
      </c>
      <c r="U31" s="75">
        <f t="shared" si="15"/>
        <v>1.615850815850816</v>
      </c>
      <c r="V31" s="75">
        <f t="shared" si="16"/>
        <v>5.8041958041958033</v>
      </c>
      <c r="W31" s="75" t="e">
        <f t="shared" si="17"/>
        <v>#DIV/0!</v>
      </c>
      <c r="X31" s="75" t="e">
        <f t="shared" si="18"/>
        <v>#DIV/0!</v>
      </c>
    </row>
    <row r="32" spans="1:24">
      <c r="A32" t="s">
        <v>20</v>
      </c>
      <c r="B32" t="s">
        <v>79</v>
      </c>
      <c r="C32" s="55">
        <v>5.3333333333333339</v>
      </c>
      <c r="D32" s="55">
        <v>5</v>
      </c>
      <c r="E32" s="55"/>
      <c r="F32" s="55"/>
      <c r="G32" s="55">
        <v>10.333333333333334</v>
      </c>
      <c r="H32">
        <v>2</v>
      </c>
      <c r="I32">
        <v>1</v>
      </c>
      <c r="L32">
        <v>3</v>
      </c>
      <c r="M32" s="56">
        <f t="shared" si="6"/>
        <v>0.5161290322580645</v>
      </c>
      <c r="N32" s="56">
        <f t="shared" si="7"/>
        <v>0.48387096774193544</v>
      </c>
      <c r="O32" s="56">
        <f t="shared" si="8"/>
        <v>0</v>
      </c>
      <c r="P32" s="56">
        <f t="shared" si="9"/>
        <v>0</v>
      </c>
      <c r="Q32" s="56">
        <f t="shared" si="11"/>
        <v>0.66666666666666663</v>
      </c>
      <c r="R32" s="56">
        <f t="shared" si="12"/>
        <v>0.33333333333333331</v>
      </c>
      <c r="S32" s="56">
        <f t="shared" si="13"/>
        <v>0</v>
      </c>
      <c r="T32" s="56">
        <f t="shared" si="14"/>
        <v>0</v>
      </c>
      <c r="U32" s="75">
        <f t="shared" si="15"/>
        <v>2.666666666666667</v>
      </c>
      <c r="V32" s="75">
        <f t="shared" si="16"/>
        <v>5</v>
      </c>
      <c r="W32" s="75" t="e">
        <f t="shared" si="17"/>
        <v>#DIV/0!</v>
      </c>
      <c r="X32" s="75" t="e">
        <f t="shared" si="18"/>
        <v>#DIV/0!</v>
      </c>
    </row>
    <row r="33" spans="1:24" hidden="1">
      <c r="A33" t="s">
        <v>20</v>
      </c>
      <c r="B33" t="s">
        <v>77</v>
      </c>
      <c r="C33" s="55">
        <v>36.179104477611936</v>
      </c>
      <c r="D33" s="55">
        <v>625.20895522388025</v>
      </c>
      <c r="E33" s="55">
        <v>3769.0746268656735</v>
      </c>
      <c r="F33" s="55">
        <v>13717.910447761191</v>
      </c>
      <c r="G33" s="55">
        <v>18148.373134328358</v>
      </c>
      <c r="H33">
        <v>13</v>
      </c>
      <c r="I33">
        <v>44</v>
      </c>
      <c r="J33">
        <v>63</v>
      </c>
      <c r="K33">
        <v>49</v>
      </c>
      <c r="L33">
        <v>169</v>
      </c>
      <c r="M33" s="56">
        <f t="shared" si="6"/>
        <v>1.9935177775895377E-3</v>
      </c>
      <c r="N33" s="56">
        <f t="shared" si="7"/>
        <v>3.4449862287726112E-2</v>
      </c>
      <c r="O33" s="56">
        <f t="shared" si="8"/>
        <v>0.20768112926531807</v>
      </c>
      <c r="P33" s="56">
        <f t="shared" si="9"/>
        <v>0.75587549066936621</v>
      </c>
      <c r="Q33" s="56">
        <f t="shared" si="11"/>
        <v>7.6923076923076927E-2</v>
      </c>
      <c r="R33" s="56">
        <f t="shared" si="12"/>
        <v>0.26035502958579881</v>
      </c>
      <c r="S33" s="56">
        <f t="shared" si="13"/>
        <v>0.37278106508875741</v>
      </c>
      <c r="T33" s="56">
        <f t="shared" si="14"/>
        <v>0.28994082840236685</v>
      </c>
      <c r="U33" s="75">
        <f t="shared" si="15"/>
        <v>2.7830080367393797</v>
      </c>
      <c r="V33" s="75">
        <f t="shared" si="16"/>
        <v>14.209294436906369</v>
      </c>
      <c r="W33" s="75">
        <f t="shared" si="17"/>
        <v>59.826581378820215</v>
      </c>
      <c r="X33" s="75">
        <f t="shared" si="18"/>
        <v>279.95735607675897</v>
      </c>
    </row>
    <row r="34" spans="1:24" hidden="1">
      <c r="A34" t="s">
        <v>21</v>
      </c>
      <c r="B34" t="s">
        <v>7</v>
      </c>
      <c r="C34" s="55">
        <f>SUM(C35:C39)</f>
        <v>912.54255992763342</v>
      </c>
      <c r="D34" s="55">
        <f t="shared" ref="D34:G34" si="43">SUM(D35:D39)</f>
        <v>699.74901816237343</v>
      </c>
      <c r="E34" s="55">
        <f t="shared" si="43"/>
        <v>1718.5046002862398</v>
      </c>
      <c r="F34" s="55">
        <f t="shared" si="43"/>
        <v>15096.104477611938</v>
      </c>
      <c r="G34" s="55">
        <f t="shared" si="43"/>
        <v>18426.900655988185</v>
      </c>
      <c r="H34" s="74">
        <f t="shared" ref="H34" si="44">SUM(H35:H39)</f>
        <v>392</v>
      </c>
      <c r="I34" s="74">
        <f t="shared" ref="I34" si="45">SUM(I35:I39)</f>
        <v>80</v>
      </c>
      <c r="J34" s="74">
        <f t="shared" ref="J34" si="46">SUM(J35:J39)</f>
        <v>37</v>
      </c>
      <c r="K34" s="74">
        <f t="shared" ref="K34" si="47">SUM(K35:K39)</f>
        <v>20</v>
      </c>
      <c r="L34" s="74">
        <f t="shared" ref="L34" si="48">SUM(L35:L39)</f>
        <v>529</v>
      </c>
      <c r="M34" s="56">
        <f t="shared" si="6"/>
        <v>4.9522303124323007E-2</v>
      </c>
      <c r="N34" s="56">
        <f t="shared" si="7"/>
        <v>3.7974319785295862E-2</v>
      </c>
      <c r="O34" s="56">
        <f t="shared" si="8"/>
        <v>9.3260642816119912E-2</v>
      </c>
      <c r="P34" s="56">
        <f t="shared" si="9"/>
        <v>0.8192427342742612</v>
      </c>
      <c r="Q34" s="56">
        <f t="shared" si="11"/>
        <v>0.74102079395085063</v>
      </c>
      <c r="R34" s="56">
        <f t="shared" si="12"/>
        <v>0.15122873345935728</v>
      </c>
      <c r="S34" s="56">
        <f t="shared" si="13"/>
        <v>6.9943289224952743E-2</v>
      </c>
      <c r="T34" s="56">
        <f t="shared" si="14"/>
        <v>3.780718336483932E-2</v>
      </c>
      <c r="U34" s="75">
        <f t="shared" si="15"/>
        <v>2.3279146936929425</v>
      </c>
      <c r="V34" s="75">
        <f t="shared" si="16"/>
        <v>8.7468627270296686</v>
      </c>
      <c r="W34" s="75">
        <f t="shared" si="17"/>
        <v>46.446070278006481</v>
      </c>
      <c r="X34" s="75">
        <f t="shared" si="18"/>
        <v>754.80522388059694</v>
      </c>
    </row>
    <row r="35" spans="1:24" hidden="1">
      <c r="A35" t="s">
        <v>21</v>
      </c>
      <c r="B35" t="s">
        <v>75</v>
      </c>
      <c r="C35" s="55"/>
      <c r="D35" s="55">
        <v>7.5479452054794516</v>
      </c>
      <c r="E35" s="55">
        <v>516.09863013698623</v>
      </c>
      <c r="F35" s="55"/>
      <c r="G35" s="55">
        <v>523.64657534246567</v>
      </c>
      <c r="I35">
        <v>1</v>
      </c>
      <c r="J35">
        <v>12</v>
      </c>
      <c r="L35">
        <v>13</v>
      </c>
      <c r="M35" s="56">
        <f t="shared" si="6"/>
        <v>0</v>
      </c>
      <c r="N35" s="56">
        <f t="shared" si="7"/>
        <v>1.4414197592227323E-2</v>
      </c>
      <c r="O35" s="56">
        <f t="shared" si="8"/>
        <v>0.98558580240777272</v>
      </c>
      <c r="P35" s="56">
        <f t="shared" si="9"/>
        <v>0</v>
      </c>
      <c r="Q35" s="56">
        <f t="shared" si="11"/>
        <v>0</v>
      </c>
      <c r="R35" s="56">
        <f t="shared" si="12"/>
        <v>7.6923076923076927E-2</v>
      </c>
      <c r="S35" s="56">
        <f t="shared" si="13"/>
        <v>0.92307692307692313</v>
      </c>
      <c r="T35" s="56">
        <f t="shared" si="14"/>
        <v>0</v>
      </c>
      <c r="U35" s="75" t="e">
        <f t="shared" si="15"/>
        <v>#DIV/0!</v>
      </c>
      <c r="V35" s="75">
        <f t="shared" si="16"/>
        <v>7.5479452054794516</v>
      </c>
      <c r="W35" s="75">
        <f t="shared" si="17"/>
        <v>43.008219178082186</v>
      </c>
      <c r="X35" s="75" t="e">
        <f t="shared" si="18"/>
        <v>#DIV/0!</v>
      </c>
    </row>
    <row r="36" spans="1:24" hidden="1">
      <c r="A36" t="s">
        <v>21</v>
      </c>
      <c r="B36" t="s">
        <v>76</v>
      </c>
      <c r="C36" s="55">
        <v>3.6</v>
      </c>
      <c r="D36" s="55">
        <v>206.08000000000007</v>
      </c>
      <c r="E36" s="55">
        <v>289.60000000000002</v>
      </c>
      <c r="F36" s="55">
        <v>117</v>
      </c>
      <c r="G36" s="55">
        <v>616.28000000000009</v>
      </c>
      <c r="H36">
        <v>2</v>
      </c>
      <c r="I36">
        <v>20</v>
      </c>
      <c r="J36">
        <v>6</v>
      </c>
      <c r="K36">
        <v>1</v>
      </c>
      <c r="L36">
        <v>29</v>
      </c>
      <c r="M36" s="56">
        <f t="shared" si="6"/>
        <v>5.841500616602842E-3</v>
      </c>
      <c r="N36" s="56">
        <f t="shared" si="7"/>
        <v>0.33439345751930949</v>
      </c>
      <c r="O36" s="56">
        <f t="shared" si="8"/>
        <v>0.46991627182449536</v>
      </c>
      <c r="P36" s="56">
        <f t="shared" si="9"/>
        <v>0.18984877003959236</v>
      </c>
      <c r="Q36" s="56">
        <f t="shared" si="11"/>
        <v>6.8965517241379309E-2</v>
      </c>
      <c r="R36" s="56">
        <f t="shared" si="12"/>
        <v>0.68965517241379315</v>
      </c>
      <c r="S36" s="56">
        <f t="shared" si="13"/>
        <v>0.20689655172413793</v>
      </c>
      <c r="T36" s="56">
        <f t="shared" si="14"/>
        <v>3.4482758620689655E-2</v>
      </c>
      <c r="U36" s="75">
        <f t="shared" si="15"/>
        <v>1.8</v>
      </c>
      <c r="V36" s="75">
        <f t="shared" si="16"/>
        <v>10.304000000000004</v>
      </c>
      <c r="W36" s="75">
        <f t="shared" si="17"/>
        <v>48.266666666666673</v>
      </c>
      <c r="X36" s="75">
        <f t="shared" si="18"/>
        <v>117</v>
      </c>
    </row>
    <row r="37" spans="1:24" hidden="1">
      <c r="A37" t="s">
        <v>21</v>
      </c>
      <c r="B37" t="s">
        <v>78</v>
      </c>
      <c r="C37" s="55">
        <v>904.81818181818062</v>
      </c>
      <c r="D37" s="55">
        <v>304.41958041958043</v>
      </c>
      <c r="E37" s="55"/>
      <c r="F37" s="55"/>
      <c r="G37" s="55">
        <v>1209.237762237761</v>
      </c>
      <c r="H37">
        <v>388</v>
      </c>
      <c r="I37">
        <v>45</v>
      </c>
      <c r="L37">
        <v>433</v>
      </c>
      <c r="M37" s="56">
        <f t="shared" si="6"/>
        <v>0.7482549834895702</v>
      </c>
      <c r="N37" s="56">
        <f t="shared" si="7"/>
        <v>0.25174501651042991</v>
      </c>
      <c r="O37" s="56">
        <f t="shared" si="8"/>
        <v>0</v>
      </c>
      <c r="P37" s="56">
        <f t="shared" si="9"/>
        <v>0</v>
      </c>
      <c r="Q37" s="56">
        <f t="shared" si="11"/>
        <v>0.89607390300230949</v>
      </c>
      <c r="R37" s="56">
        <f t="shared" si="12"/>
        <v>0.10392609699769054</v>
      </c>
      <c r="S37" s="56">
        <f t="shared" si="13"/>
        <v>0</v>
      </c>
      <c r="T37" s="56">
        <f t="shared" si="14"/>
        <v>0</v>
      </c>
      <c r="U37" s="75">
        <f t="shared" si="15"/>
        <v>2.3320056232427335</v>
      </c>
      <c r="V37" s="75">
        <f t="shared" si="16"/>
        <v>6.764879564879565</v>
      </c>
      <c r="W37" s="75" t="e">
        <f t="shared" si="17"/>
        <v>#DIV/0!</v>
      </c>
      <c r="X37" s="75" t="e">
        <f t="shared" si="18"/>
        <v>#DIV/0!</v>
      </c>
    </row>
    <row r="38" spans="1:24">
      <c r="A38" t="s">
        <v>21</v>
      </c>
      <c r="B38" t="s">
        <v>79</v>
      </c>
      <c r="C38" s="55">
        <v>2.3333333333333335</v>
      </c>
      <c r="D38" s="55"/>
      <c r="E38" s="55"/>
      <c r="F38" s="55"/>
      <c r="G38" s="55">
        <v>2.3333333333333335</v>
      </c>
      <c r="H38">
        <v>1</v>
      </c>
      <c r="L38">
        <v>1</v>
      </c>
      <c r="M38" s="56">
        <f t="shared" ref="M38:M69" si="49">C38/$G38</f>
        <v>1</v>
      </c>
      <c r="N38" s="56">
        <f t="shared" ref="N38:N69" si="50">D38/$G38</f>
        <v>0</v>
      </c>
      <c r="O38" s="56">
        <f t="shared" ref="O38:O69" si="51">E38/$G38</f>
        <v>0</v>
      </c>
      <c r="P38" s="56">
        <f t="shared" ref="P38:P69" si="52">F38/$G38</f>
        <v>0</v>
      </c>
      <c r="Q38" s="56">
        <f t="shared" si="11"/>
        <v>1</v>
      </c>
      <c r="R38" s="56">
        <f t="shared" si="12"/>
        <v>0</v>
      </c>
      <c r="S38" s="56">
        <f t="shared" si="13"/>
        <v>0</v>
      </c>
      <c r="T38" s="56">
        <f t="shared" si="14"/>
        <v>0</v>
      </c>
      <c r="U38" s="75">
        <f t="shared" si="15"/>
        <v>2.3333333333333335</v>
      </c>
      <c r="V38" s="75" t="e">
        <f t="shared" si="16"/>
        <v>#DIV/0!</v>
      </c>
      <c r="W38" s="75" t="e">
        <f t="shared" si="17"/>
        <v>#DIV/0!</v>
      </c>
      <c r="X38" s="75" t="e">
        <f t="shared" si="18"/>
        <v>#DIV/0!</v>
      </c>
    </row>
    <row r="39" spans="1:24" hidden="1">
      <c r="A39" t="s">
        <v>21</v>
      </c>
      <c r="B39" t="s">
        <v>77</v>
      </c>
      <c r="C39" s="55">
        <v>1.7910447761194028</v>
      </c>
      <c r="D39" s="55">
        <v>181.70149253731344</v>
      </c>
      <c r="E39" s="55">
        <v>912.80597014925354</v>
      </c>
      <c r="F39" s="55">
        <v>14979.104477611938</v>
      </c>
      <c r="G39" s="55">
        <v>16075.402985074625</v>
      </c>
      <c r="H39">
        <v>1</v>
      </c>
      <c r="I39">
        <v>14</v>
      </c>
      <c r="J39">
        <v>19</v>
      </c>
      <c r="K39">
        <v>19</v>
      </c>
      <c r="L39">
        <v>53</v>
      </c>
      <c r="M39" s="56">
        <f t="shared" si="49"/>
        <v>1.1141523343348325E-4</v>
      </c>
      <c r="N39" s="56">
        <f t="shared" si="50"/>
        <v>1.1303075431826877E-2</v>
      </c>
      <c r="O39" s="56">
        <f t="shared" si="51"/>
        <v>5.6782773719374735E-2</v>
      </c>
      <c r="P39" s="56">
        <f t="shared" si="52"/>
        <v>0.93180273561536486</v>
      </c>
      <c r="Q39" s="56">
        <f t="shared" si="11"/>
        <v>1.8867924528301886E-2</v>
      </c>
      <c r="R39" s="56">
        <f t="shared" si="12"/>
        <v>0.26415094339622641</v>
      </c>
      <c r="S39" s="56">
        <f t="shared" si="13"/>
        <v>0.35849056603773582</v>
      </c>
      <c r="T39" s="56">
        <f t="shared" si="14"/>
        <v>0.35849056603773582</v>
      </c>
      <c r="U39" s="75">
        <f t="shared" si="15"/>
        <v>1.7910447761194028</v>
      </c>
      <c r="V39" s="75">
        <f t="shared" si="16"/>
        <v>12.978678038379531</v>
      </c>
      <c r="W39" s="75">
        <f t="shared" si="17"/>
        <v>48.04241948153966</v>
      </c>
      <c r="X39" s="75">
        <f t="shared" si="18"/>
        <v>788.37391987431249</v>
      </c>
    </row>
    <row r="40" spans="1:24" hidden="1">
      <c r="A40" t="s">
        <v>22</v>
      </c>
      <c r="B40" t="s">
        <v>7</v>
      </c>
      <c r="C40" s="55">
        <f>SUM(C41:C43)</f>
        <v>12.503496503496503</v>
      </c>
      <c r="D40" s="55">
        <f t="shared" ref="D40:G40" si="53">SUM(D41:D43)</f>
        <v>140.92892182444422</v>
      </c>
      <c r="E40" s="55">
        <f t="shared" si="53"/>
        <v>455.2238805970149</v>
      </c>
      <c r="F40" s="55">
        <f t="shared" si="53"/>
        <v>567.16417910447763</v>
      </c>
      <c r="G40" s="55">
        <f t="shared" si="53"/>
        <v>1175.8204780294332</v>
      </c>
      <c r="H40" s="74">
        <f t="shared" ref="H40" si="54">SUM(H41:H43)</f>
        <v>4</v>
      </c>
      <c r="I40" s="74">
        <f t="shared" ref="I40" si="55">SUM(I41:I43)</f>
        <v>9</v>
      </c>
      <c r="J40" s="74">
        <f t="shared" ref="J40" si="56">SUM(J41:J43)</f>
        <v>9</v>
      </c>
      <c r="K40" s="74">
        <f t="shared" ref="K40" si="57">SUM(K41:K43)</f>
        <v>2</v>
      </c>
      <c r="L40" s="74">
        <f t="shared" ref="L40" si="58">SUM(L41:L43)</f>
        <v>24</v>
      </c>
      <c r="M40" s="56">
        <f t="shared" si="49"/>
        <v>1.0633848225242014E-2</v>
      </c>
      <c r="N40" s="56">
        <f t="shared" si="50"/>
        <v>0.11985581511612055</v>
      </c>
      <c r="O40" s="56">
        <f t="shared" si="51"/>
        <v>0.38715423749034222</v>
      </c>
      <c r="P40" s="56">
        <f t="shared" si="52"/>
        <v>0.4823560991682953</v>
      </c>
      <c r="Q40" s="56">
        <f t="shared" si="11"/>
        <v>0.16666666666666666</v>
      </c>
      <c r="R40" s="56">
        <f t="shared" si="12"/>
        <v>0.375</v>
      </c>
      <c r="S40" s="56">
        <f t="shared" si="13"/>
        <v>0.375</v>
      </c>
      <c r="T40" s="56">
        <f t="shared" si="14"/>
        <v>8.3333333333333329E-2</v>
      </c>
      <c r="U40" s="75">
        <f t="shared" si="15"/>
        <v>3.1258741258741258</v>
      </c>
      <c r="V40" s="75">
        <f t="shared" si="16"/>
        <v>15.658769091604913</v>
      </c>
      <c r="W40" s="75">
        <f t="shared" si="17"/>
        <v>50.580431177446101</v>
      </c>
      <c r="X40" s="75">
        <f t="shared" si="18"/>
        <v>283.58208955223881</v>
      </c>
    </row>
    <row r="41" spans="1:24" hidden="1">
      <c r="A41" t="s">
        <v>22</v>
      </c>
      <c r="B41" t="s">
        <v>76</v>
      </c>
      <c r="C41" s="55">
        <v>4</v>
      </c>
      <c r="D41" s="55"/>
      <c r="E41" s="55"/>
      <c r="F41" s="55"/>
      <c r="G41" s="55">
        <v>4</v>
      </c>
      <c r="H41">
        <v>1</v>
      </c>
      <c r="L41">
        <v>1</v>
      </c>
      <c r="M41" s="56">
        <f t="shared" si="49"/>
        <v>1</v>
      </c>
      <c r="N41" s="56">
        <f t="shared" si="50"/>
        <v>0</v>
      </c>
      <c r="O41" s="56">
        <f t="shared" si="51"/>
        <v>0</v>
      </c>
      <c r="P41" s="56">
        <f t="shared" si="52"/>
        <v>0</v>
      </c>
      <c r="Q41" s="56">
        <f t="shared" si="11"/>
        <v>1</v>
      </c>
      <c r="R41" s="56">
        <f t="shared" si="12"/>
        <v>0</v>
      </c>
      <c r="S41" s="56">
        <f t="shared" si="13"/>
        <v>0</v>
      </c>
      <c r="T41" s="56">
        <f t="shared" si="14"/>
        <v>0</v>
      </c>
      <c r="U41" s="75">
        <f t="shared" si="15"/>
        <v>4</v>
      </c>
      <c r="V41" s="75" t="e">
        <f t="shared" si="16"/>
        <v>#DIV/0!</v>
      </c>
      <c r="W41" s="75" t="e">
        <f t="shared" si="17"/>
        <v>#DIV/0!</v>
      </c>
      <c r="X41" s="75" t="e">
        <f t="shared" si="18"/>
        <v>#DIV/0!</v>
      </c>
    </row>
    <row r="42" spans="1:24" hidden="1">
      <c r="A42" t="s">
        <v>22</v>
      </c>
      <c r="B42" t="s">
        <v>78</v>
      </c>
      <c r="C42" s="55">
        <v>8.5034965034965033</v>
      </c>
      <c r="D42" s="55">
        <v>8.3916083916083899</v>
      </c>
      <c r="E42" s="55"/>
      <c r="F42" s="55"/>
      <c r="G42" s="55">
        <v>16.895104895104893</v>
      </c>
      <c r="H42">
        <v>3</v>
      </c>
      <c r="I42">
        <v>1</v>
      </c>
      <c r="L42">
        <v>4</v>
      </c>
      <c r="M42" s="56">
        <f t="shared" si="49"/>
        <v>0.50331125827814571</v>
      </c>
      <c r="N42" s="56">
        <f t="shared" si="50"/>
        <v>0.49668874172185423</v>
      </c>
      <c r="O42" s="56">
        <f t="shared" si="51"/>
        <v>0</v>
      </c>
      <c r="P42" s="56">
        <f t="shared" si="52"/>
        <v>0</v>
      </c>
      <c r="Q42" s="56">
        <f t="shared" si="11"/>
        <v>0.75</v>
      </c>
      <c r="R42" s="56">
        <f t="shared" si="12"/>
        <v>0.25</v>
      </c>
      <c r="S42" s="56">
        <f t="shared" si="13"/>
        <v>0</v>
      </c>
      <c r="T42" s="56">
        <f t="shared" si="14"/>
        <v>0</v>
      </c>
      <c r="U42" s="75">
        <f t="shared" si="15"/>
        <v>2.8344988344988344</v>
      </c>
      <c r="V42" s="75">
        <f t="shared" si="16"/>
        <v>8.3916083916083899</v>
      </c>
      <c r="W42" s="75" t="e">
        <f t="shared" si="17"/>
        <v>#DIV/0!</v>
      </c>
      <c r="X42" s="75" t="e">
        <f t="shared" si="18"/>
        <v>#DIV/0!</v>
      </c>
    </row>
    <row r="43" spans="1:24" hidden="1">
      <c r="A43" t="s">
        <v>22</v>
      </c>
      <c r="B43" t="s">
        <v>77</v>
      </c>
      <c r="C43" s="55"/>
      <c r="D43" s="55">
        <v>132.53731343283582</v>
      </c>
      <c r="E43" s="55">
        <v>455.2238805970149</v>
      </c>
      <c r="F43" s="55">
        <v>567.16417910447763</v>
      </c>
      <c r="G43" s="55">
        <v>1154.9253731343283</v>
      </c>
      <c r="I43">
        <v>8</v>
      </c>
      <c r="J43">
        <v>9</v>
      </c>
      <c r="K43">
        <v>2</v>
      </c>
      <c r="L43">
        <v>19</v>
      </c>
      <c r="M43" s="56">
        <f t="shared" si="49"/>
        <v>0</v>
      </c>
      <c r="N43" s="56">
        <f t="shared" si="50"/>
        <v>0.114758335487206</v>
      </c>
      <c r="O43" s="56">
        <f t="shared" si="51"/>
        <v>0.39415869733781339</v>
      </c>
      <c r="P43" s="56">
        <f t="shared" si="52"/>
        <v>0.49108296717498062</v>
      </c>
      <c r="Q43" s="56">
        <f t="shared" si="11"/>
        <v>0</v>
      </c>
      <c r="R43" s="56">
        <f t="shared" si="12"/>
        <v>0.42105263157894735</v>
      </c>
      <c r="S43" s="56">
        <f t="shared" si="13"/>
        <v>0.47368421052631576</v>
      </c>
      <c r="T43" s="56">
        <f t="shared" si="14"/>
        <v>0.10526315789473684</v>
      </c>
      <c r="U43" s="75" t="e">
        <f t="shared" si="15"/>
        <v>#DIV/0!</v>
      </c>
      <c r="V43" s="75">
        <f t="shared" si="16"/>
        <v>16.567164179104477</v>
      </c>
      <c r="W43" s="75">
        <f t="shared" si="17"/>
        <v>50.580431177446101</v>
      </c>
      <c r="X43" s="75">
        <f t="shared" si="18"/>
        <v>283.58208955223881</v>
      </c>
    </row>
    <row r="44" spans="1:24" hidden="1">
      <c r="A44" t="s">
        <v>23</v>
      </c>
      <c r="B44" t="s">
        <v>7</v>
      </c>
      <c r="C44" s="55">
        <f>SUM(C45:C49)</f>
        <v>32.309014368715857</v>
      </c>
      <c r="D44" s="55">
        <f t="shared" ref="D44:G44" si="59">SUM(D45:D49)</f>
        <v>681.26138085794787</v>
      </c>
      <c r="E44" s="55">
        <f t="shared" si="59"/>
        <v>3705.0178450214671</v>
      </c>
      <c r="F44" s="55">
        <f t="shared" si="59"/>
        <v>14135.92390104273</v>
      </c>
      <c r="G44" s="55">
        <f t="shared" si="59"/>
        <v>18554.512141290863</v>
      </c>
      <c r="H44" s="74">
        <f t="shared" ref="H44" si="60">SUM(H45:H49)</f>
        <v>10</v>
      </c>
      <c r="I44" s="74">
        <f t="shared" ref="I44" si="61">SUM(I45:I49)</f>
        <v>52</v>
      </c>
      <c r="J44" s="74">
        <f t="shared" ref="J44" si="62">SUM(J45:J49)</f>
        <v>63</v>
      </c>
      <c r="K44" s="74">
        <f t="shared" ref="K44" si="63">SUM(K45:K49)</f>
        <v>57</v>
      </c>
      <c r="L44" s="74">
        <f t="shared" ref="L44" si="64">SUM(L45:L49)</f>
        <v>182</v>
      </c>
      <c r="M44" s="56">
        <f t="shared" si="49"/>
        <v>1.7413022839234875E-3</v>
      </c>
      <c r="N44" s="56">
        <f t="shared" si="50"/>
        <v>3.6716749848781073E-2</v>
      </c>
      <c r="O44" s="56">
        <f t="shared" si="51"/>
        <v>0.19968284893766569</v>
      </c>
      <c r="P44" s="56">
        <f t="shared" si="52"/>
        <v>0.76185909892962966</v>
      </c>
      <c r="Q44" s="56">
        <f t="shared" si="11"/>
        <v>5.4945054945054944E-2</v>
      </c>
      <c r="R44" s="56">
        <f t="shared" si="12"/>
        <v>0.2857142857142857</v>
      </c>
      <c r="S44" s="56">
        <f t="shared" si="13"/>
        <v>0.34615384615384615</v>
      </c>
      <c r="T44" s="56">
        <f t="shared" si="14"/>
        <v>0.31318681318681318</v>
      </c>
      <c r="U44" s="75">
        <f t="shared" si="15"/>
        <v>3.2309014368715858</v>
      </c>
      <c r="V44" s="75">
        <f t="shared" si="16"/>
        <v>13.101180401114382</v>
      </c>
      <c r="W44" s="75">
        <f t="shared" si="17"/>
        <v>58.809807063832814</v>
      </c>
      <c r="X44" s="75">
        <f t="shared" si="18"/>
        <v>247.99866493057422</v>
      </c>
    </row>
    <row r="45" spans="1:24" hidden="1">
      <c r="A45" t="s">
        <v>23</v>
      </c>
      <c r="B45" t="s">
        <v>75</v>
      </c>
      <c r="C45" s="55"/>
      <c r="D45" s="55"/>
      <c r="E45" s="55">
        <v>186.027397260274</v>
      </c>
      <c r="F45" s="55">
        <v>235.61643835616439</v>
      </c>
      <c r="G45" s="55">
        <v>421.64383561643842</v>
      </c>
      <c r="J45">
        <v>3</v>
      </c>
      <c r="K45">
        <v>1</v>
      </c>
      <c r="L45">
        <v>4</v>
      </c>
      <c r="M45" s="56">
        <f t="shared" si="49"/>
        <v>0</v>
      </c>
      <c r="N45" s="56">
        <f t="shared" si="50"/>
        <v>0</v>
      </c>
      <c r="O45" s="56">
        <f t="shared" si="51"/>
        <v>0.44119558154645871</v>
      </c>
      <c r="P45" s="56">
        <f t="shared" si="52"/>
        <v>0.55880441845354123</v>
      </c>
      <c r="Q45" s="56">
        <f t="shared" si="11"/>
        <v>0</v>
      </c>
      <c r="R45" s="56">
        <f t="shared" si="12"/>
        <v>0</v>
      </c>
      <c r="S45" s="56">
        <f t="shared" si="13"/>
        <v>0.75</v>
      </c>
      <c r="T45" s="56">
        <f t="shared" si="14"/>
        <v>0.25</v>
      </c>
      <c r="U45" s="75" t="e">
        <f t="shared" si="15"/>
        <v>#DIV/0!</v>
      </c>
      <c r="V45" s="75" t="e">
        <f t="shared" si="16"/>
        <v>#DIV/0!</v>
      </c>
      <c r="W45" s="75">
        <f t="shared" si="17"/>
        <v>62.009132420091333</v>
      </c>
      <c r="X45" s="75">
        <f t="shared" si="18"/>
        <v>235.61643835616439</v>
      </c>
    </row>
    <row r="46" spans="1:24" hidden="1">
      <c r="A46" t="s">
        <v>23</v>
      </c>
      <c r="B46" t="s">
        <v>76</v>
      </c>
      <c r="C46" s="55"/>
      <c r="D46" s="55">
        <v>88.49</v>
      </c>
      <c r="E46" s="55">
        <v>591.88</v>
      </c>
      <c r="F46" s="55">
        <v>1069.8</v>
      </c>
      <c r="G46" s="55">
        <v>1750.17</v>
      </c>
      <c r="I46">
        <v>9</v>
      </c>
      <c r="J46">
        <v>8</v>
      </c>
      <c r="K46">
        <v>5</v>
      </c>
      <c r="L46">
        <v>22</v>
      </c>
      <c r="M46" s="56">
        <f t="shared" si="49"/>
        <v>0</v>
      </c>
      <c r="N46" s="56">
        <f t="shared" si="50"/>
        <v>5.0560802664883976E-2</v>
      </c>
      <c r="O46" s="56">
        <f t="shared" si="51"/>
        <v>0.33818429066890643</v>
      </c>
      <c r="P46" s="56">
        <f t="shared" si="52"/>
        <v>0.61125490666620952</v>
      </c>
      <c r="Q46" s="56">
        <f t="shared" si="11"/>
        <v>0</v>
      </c>
      <c r="R46" s="56">
        <f t="shared" si="12"/>
        <v>0.40909090909090912</v>
      </c>
      <c r="S46" s="56">
        <f t="shared" si="13"/>
        <v>0.36363636363636365</v>
      </c>
      <c r="T46" s="56">
        <f t="shared" si="14"/>
        <v>0.22727272727272727</v>
      </c>
      <c r="U46" s="75" t="e">
        <f t="shared" si="15"/>
        <v>#DIV/0!</v>
      </c>
      <c r="V46" s="75">
        <f t="shared" si="16"/>
        <v>9.8322222222222209</v>
      </c>
      <c r="W46" s="75">
        <f t="shared" si="17"/>
        <v>73.984999999999999</v>
      </c>
      <c r="X46" s="75">
        <f t="shared" si="18"/>
        <v>213.95999999999998</v>
      </c>
    </row>
    <row r="47" spans="1:24" hidden="1">
      <c r="A47" t="s">
        <v>23</v>
      </c>
      <c r="B47" t="s">
        <v>78</v>
      </c>
      <c r="C47" s="55">
        <v>15.139860139860138</v>
      </c>
      <c r="D47" s="55">
        <v>80.55944055944056</v>
      </c>
      <c r="E47" s="55"/>
      <c r="F47" s="55"/>
      <c r="G47" s="55">
        <v>95.699300699300693</v>
      </c>
      <c r="H47">
        <v>6</v>
      </c>
      <c r="I47">
        <v>9</v>
      </c>
      <c r="L47">
        <v>15</v>
      </c>
      <c r="M47" s="56">
        <f t="shared" si="49"/>
        <v>0.15820241139934235</v>
      </c>
      <c r="N47" s="56">
        <f t="shared" si="50"/>
        <v>0.84179758860065768</v>
      </c>
      <c r="O47" s="56">
        <f t="shared" si="51"/>
        <v>0</v>
      </c>
      <c r="P47" s="56">
        <f t="shared" si="52"/>
        <v>0</v>
      </c>
      <c r="Q47" s="56">
        <f t="shared" si="11"/>
        <v>0.4</v>
      </c>
      <c r="R47" s="56">
        <f t="shared" si="12"/>
        <v>0.6</v>
      </c>
      <c r="S47" s="56">
        <f t="shared" si="13"/>
        <v>0</v>
      </c>
      <c r="T47" s="56">
        <f t="shared" si="14"/>
        <v>0</v>
      </c>
      <c r="U47" s="75">
        <f t="shared" si="15"/>
        <v>2.5233100233100232</v>
      </c>
      <c r="V47" s="75">
        <f t="shared" si="16"/>
        <v>8.9510489510489517</v>
      </c>
      <c r="W47" s="75" t="e">
        <f t="shared" si="17"/>
        <v>#DIV/0!</v>
      </c>
      <c r="X47" s="75" t="e">
        <f t="shared" si="18"/>
        <v>#DIV/0!</v>
      </c>
    </row>
    <row r="48" spans="1:24">
      <c r="A48" t="s">
        <v>23</v>
      </c>
      <c r="B48" t="s">
        <v>79</v>
      </c>
      <c r="C48" s="55">
        <v>4.3333333333333339</v>
      </c>
      <c r="D48" s="55"/>
      <c r="E48" s="55"/>
      <c r="F48" s="55"/>
      <c r="G48" s="55">
        <v>4.3333333333333339</v>
      </c>
      <c r="H48">
        <v>1</v>
      </c>
      <c r="L48">
        <v>1</v>
      </c>
      <c r="M48" s="56">
        <f t="shared" si="49"/>
        <v>1</v>
      </c>
      <c r="N48" s="56">
        <f t="shared" si="50"/>
        <v>0</v>
      </c>
      <c r="O48" s="56">
        <f t="shared" si="51"/>
        <v>0</v>
      </c>
      <c r="P48" s="56">
        <f t="shared" si="52"/>
        <v>0</v>
      </c>
      <c r="Q48" s="56">
        <f t="shared" si="11"/>
        <v>1</v>
      </c>
      <c r="R48" s="56">
        <f t="shared" si="12"/>
        <v>0</v>
      </c>
      <c r="S48" s="56">
        <f t="shared" si="13"/>
        <v>0</v>
      </c>
      <c r="T48" s="56">
        <f t="shared" si="14"/>
        <v>0</v>
      </c>
      <c r="U48" s="75">
        <f t="shared" si="15"/>
        <v>4.3333333333333339</v>
      </c>
      <c r="V48" s="75" t="e">
        <f t="shared" si="16"/>
        <v>#DIV/0!</v>
      </c>
      <c r="W48" s="75" t="e">
        <f t="shared" si="17"/>
        <v>#DIV/0!</v>
      </c>
      <c r="X48" s="75" t="e">
        <f t="shared" si="18"/>
        <v>#DIV/0!</v>
      </c>
    </row>
    <row r="49" spans="1:24" hidden="1">
      <c r="A49" t="s">
        <v>23</v>
      </c>
      <c r="B49" t="s">
        <v>77</v>
      </c>
      <c r="C49" s="55">
        <v>12.835820895522387</v>
      </c>
      <c r="D49" s="55">
        <v>512.21194029850733</v>
      </c>
      <c r="E49" s="55">
        <v>2927.110447761193</v>
      </c>
      <c r="F49" s="55">
        <v>12830.507462686566</v>
      </c>
      <c r="G49" s="55">
        <v>16282.665671641789</v>
      </c>
      <c r="H49">
        <v>3</v>
      </c>
      <c r="I49">
        <v>34</v>
      </c>
      <c r="J49">
        <v>52</v>
      </c>
      <c r="K49">
        <v>51</v>
      </c>
      <c r="L49">
        <v>140</v>
      </c>
      <c r="M49" s="56">
        <f t="shared" si="49"/>
        <v>7.8831200949347653E-4</v>
      </c>
      <c r="N49" s="56">
        <f t="shared" si="50"/>
        <v>3.1457499074650029E-2</v>
      </c>
      <c r="O49" s="56">
        <f t="shared" si="51"/>
        <v>0.17976850392863536</v>
      </c>
      <c r="P49" s="56">
        <f t="shared" si="52"/>
        <v>0.7879856849872211</v>
      </c>
      <c r="Q49" s="56">
        <f t="shared" si="11"/>
        <v>2.1428571428571429E-2</v>
      </c>
      <c r="R49" s="56">
        <f t="shared" si="12"/>
        <v>0.24285714285714285</v>
      </c>
      <c r="S49" s="56">
        <f t="shared" si="13"/>
        <v>0.37142857142857144</v>
      </c>
      <c r="T49" s="56">
        <f t="shared" si="14"/>
        <v>0.36428571428571427</v>
      </c>
      <c r="U49" s="75">
        <f t="shared" si="15"/>
        <v>4.278606965174129</v>
      </c>
      <c r="V49" s="75">
        <f t="shared" si="16"/>
        <v>15.065057067603156</v>
      </c>
      <c r="W49" s="75">
        <f t="shared" si="17"/>
        <v>56.290585533869098</v>
      </c>
      <c r="X49" s="75">
        <f t="shared" si="18"/>
        <v>251.5785776997366</v>
      </c>
    </row>
    <row r="50" spans="1:24" hidden="1">
      <c r="A50" t="s">
        <v>24</v>
      </c>
      <c r="B50" t="s">
        <v>7</v>
      </c>
      <c r="C50" s="55">
        <f>SUM(C51:C54)</f>
        <v>891.33106732073782</v>
      </c>
      <c r="D50" s="55">
        <f t="shared" ref="D50:G50" si="65">SUM(D51:D54)</f>
        <v>2484.4737543053952</v>
      </c>
      <c r="E50" s="55">
        <f t="shared" si="65"/>
        <v>5494.5140298507449</v>
      </c>
      <c r="F50" s="55">
        <f t="shared" si="65"/>
        <v>4527.1641791044776</v>
      </c>
      <c r="G50" s="55">
        <f t="shared" si="65"/>
        <v>13397.483030581356</v>
      </c>
      <c r="H50" s="74">
        <f t="shared" ref="H50" si="66">SUM(H51:H54)</f>
        <v>45</v>
      </c>
      <c r="I50" s="74">
        <f t="shared" ref="I50" si="67">SUM(I51:I54)</f>
        <v>267</v>
      </c>
      <c r="J50" s="74">
        <f t="shared" ref="J50" si="68">SUM(J51:J54)</f>
        <v>153</v>
      </c>
      <c r="K50" s="74">
        <f t="shared" ref="K50" si="69">SUM(K51:K54)</f>
        <v>27</v>
      </c>
      <c r="L50" s="74">
        <f t="shared" ref="L50" si="70">SUM(L51:L54)</f>
        <v>492</v>
      </c>
      <c r="M50" s="56">
        <f t="shared" si="49"/>
        <v>6.6529740346464195E-2</v>
      </c>
      <c r="N50" s="56">
        <f t="shared" si="50"/>
        <v>0.18544332160259408</v>
      </c>
      <c r="O50" s="56">
        <f t="shared" si="51"/>
        <v>0.4101153938623292</v>
      </c>
      <c r="P50" s="56">
        <f t="shared" si="52"/>
        <v>0.33791154418861247</v>
      </c>
      <c r="Q50" s="56">
        <f t="shared" si="11"/>
        <v>9.1463414634146339E-2</v>
      </c>
      <c r="R50" s="56">
        <f t="shared" si="12"/>
        <v>0.54268292682926833</v>
      </c>
      <c r="S50" s="56">
        <f t="shared" si="13"/>
        <v>0.31097560975609756</v>
      </c>
      <c r="T50" s="56">
        <f t="shared" si="14"/>
        <v>5.4878048780487805E-2</v>
      </c>
      <c r="U50" s="75">
        <f t="shared" si="15"/>
        <v>19.807357051571952</v>
      </c>
      <c r="V50" s="75">
        <f t="shared" si="16"/>
        <v>9.3051451472112188</v>
      </c>
      <c r="W50" s="75">
        <f t="shared" si="17"/>
        <v>35.911856404253236</v>
      </c>
      <c r="X50" s="75">
        <f t="shared" si="18"/>
        <v>167.67274737423992</v>
      </c>
    </row>
    <row r="51" spans="1:24" hidden="1">
      <c r="A51" t="s">
        <v>24</v>
      </c>
      <c r="B51" t="s">
        <v>76</v>
      </c>
      <c r="C51" s="55">
        <v>23.075999999999997</v>
      </c>
      <c r="D51" s="55">
        <v>1063.44</v>
      </c>
      <c r="E51" s="55">
        <v>3043.32</v>
      </c>
      <c r="F51" s="55">
        <v>1960</v>
      </c>
      <c r="G51" s="55">
        <v>6089.8360000000002</v>
      </c>
      <c r="H51">
        <v>11</v>
      </c>
      <c r="I51">
        <v>90</v>
      </c>
      <c r="J51">
        <v>47</v>
      </c>
      <c r="K51">
        <v>9</v>
      </c>
      <c r="L51">
        <v>157</v>
      </c>
      <c r="M51" s="56">
        <f t="shared" si="49"/>
        <v>3.7892646041699637E-3</v>
      </c>
      <c r="N51" s="56">
        <f t="shared" si="50"/>
        <v>0.17462539221089041</v>
      </c>
      <c r="O51" s="56">
        <f t="shared" si="51"/>
        <v>0.49973759556086567</v>
      </c>
      <c r="P51" s="56">
        <f t="shared" si="52"/>
        <v>0.32184774762407392</v>
      </c>
      <c r="Q51" s="56">
        <f t="shared" si="11"/>
        <v>7.0063694267515922E-2</v>
      </c>
      <c r="R51" s="56">
        <f t="shared" si="12"/>
        <v>0.57324840764331209</v>
      </c>
      <c r="S51" s="56">
        <f t="shared" si="13"/>
        <v>0.29936305732484075</v>
      </c>
      <c r="T51" s="56">
        <f t="shared" si="14"/>
        <v>5.7324840764331211E-2</v>
      </c>
      <c r="U51" s="75">
        <f t="shared" si="15"/>
        <v>2.0978181818181816</v>
      </c>
      <c r="V51" s="75">
        <f t="shared" si="16"/>
        <v>11.816000000000001</v>
      </c>
      <c r="W51" s="75">
        <f t="shared" si="17"/>
        <v>64.751489361702127</v>
      </c>
      <c r="X51" s="75">
        <f t="shared" si="18"/>
        <v>217.77777777777777</v>
      </c>
    </row>
    <row r="52" spans="1:24" hidden="1">
      <c r="A52" t="s">
        <v>24</v>
      </c>
      <c r="B52" t="s">
        <v>78</v>
      </c>
      <c r="C52" s="55">
        <v>810.33566433566318</v>
      </c>
      <c r="D52" s="55">
        <v>89.630769230769232</v>
      </c>
      <c r="E52" s="55"/>
      <c r="F52" s="55"/>
      <c r="G52" s="55">
        <v>899.96643356643244</v>
      </c>
      <c r="H52">
        <v>17</v>
      </c>
      <c r="I52">
        <v>88</v>
      </c>
      <c r="J52">
        <v>53</v>
      </c>
      <c r="K52">
        <v>9</v>
      </c>
      <c r="L52">
        <v>167</v>
      </c>
      <c r="M52" s="56">
        <f t="shared" si="49"/>
        <v>0.90040654196893111</v>
      </c>
      <c r="N52" s="56">
        <f t="shared" si="50"/>
        <v>9.9593458031068879E-2</v>
      </c>
      <c r="O52" s="56">
        <f t="shared" si="51"/>
        <v>0</v>
      </c>
      <c r="P52" s="56">
        <f t="shared" si="52"/>
        <v>0</v>
      </c>
      <c r="Q52" s="56">
        <f t="shared" si="11"/>
        <v>0.10179640718562874</v>
      </c>
      <c r="R52" s="56">
        <f t="shared" si="12"/>
        <v>0.52694610778443118</v>
      </c>
      <c r="S52" s="56">
        <f t="shared" si="13"/>
        <v>0.31736526946107785</v>
      </c>
      <c r="T52" s="56">
        <f t="shared" si="14"/>
        <v>5.3892215568862277E-2</v>
      </c>
      <c r="U52" s="75">
        <f t="shared" si="15"/>
        <v>47.666803784450778</v>
      </c>
      <c r="V52" s="75">
        <f t="shared" si="16"/>
        <v>1.0185314685314686</v>
      </c>
      <c r="W52" s="75">
        <f t="shared" si="17"/>
        <v>0</v>
      </c>
      <c r="X52" s="75">
        <f t="shared" si="18"/>
        <v>0</v>
      </c>
    </row>
    <row r="53" spans="1:24">
      <c r="A53" t="s">
        <v>24</v>
      </c>
      <c r="B53" t="s">
        <v>79</v>
      </c>
      <c r="C53" s="55"/>
      <c r="D53" s="55">
        <v>5</v>
      </c>
      <c r="E53" s="55"/>
      <c r="F53" s="55"/>
      <c r="G53" s="55">
        <v>5</v>
      </c>
      <c r="I53">
        <v>1</v>
      </c>
      <c r="L53">
        <v>1</v>
      </c>
      <c r="M53" s="56">
        <f t="shared" si="49"/>
        <v>0</v>
      </c>
      <c r="N53" s="56">
        <f t="shared" si="50"/>
        <v>1</v>
      </c>
      <c r="O53" s="56">
        <f t="shared" si="51"/>
        <v>0</v>
      </c>
      <c r="P53" s="56">
        <f t="shared" si="52"/>
        <v>0</v>
      </c>
      <c r="Q53" s="56">
        <f t="shared" si="11"/>
        <v>0</v>
      </c>
      <c r="R53" s="56">
        <f t="shared" si="12"/>
        <v>1</v>
      </c>
      <c r="S53" s="56">
        <f t="shared" si="13"/>
        <v>0</v>
      </c>
      <c r="T53" s="56">
        <f t="shared" si="14"/>
        <v>0</v>
      </c>
      <c r="U53" s="75" t="e">
        <f t="shared" si="15"/>
        <v>#DIV/0!</v>
      </c>
      <c r="V53" s="75">
        <f t="shared" si="16"/>
        <v>5</v>
      </c>
      <c r="W53" s="75" t="e">
        <f t="shared" si="17"/>
        <v>#DIV/0!</v>
      </c>
      <c r="X53" s="75" t="e">
        <f t="shared" si="18"/>
        <v>#DIV/0!</v>
      </c>
    </row>
    <row r="54" spans="1:24" hidden="1">
      <c r="A54" t="s">
        <v>24</v>
      </c>
      <c r="B54" t="s">
        <v>77</v>
      </c>
      <c r="C54" s="55">
        <v>57.919402985074619</v>
      </c>
      <c r="D54" s="55">
        <v>1326.402985074626</v>
      </c>
      <c r="E54" s="55">
        <v>2451.1940298507452</v>
      </c>
      <c r="F54" s="55">
        <v>2567.1641791044776</v>
      </c>
      <c r="G54" s="55">
        <v>6402.6805970149235</v>
      </c>
      <c r="H54">
        <v>17</v>
      </c>
      <c r="I54">
        <v>88</v>
      </c>
      <c r="J54">
        <v>53</v>
      </c>
      <c r="K54">
        <v>9</v>
      </c>
      <c r="L54">
        <v>167</v>
      </c>
      <c r="M54" s="56">
        <f t="shared" si="49"/>
        <v>9.0461178107303954E-3</v>
      </c>
      <c r="N54" s="56">
        <f t="shared" si="50"/>
        <v>0.20716369729469647</v>
      </c>
      <c r="O54" s="56">
        <f t="shared" si="51"/>
        <v>0.3828387177385591</v>
      </c>
      <c r="P54" s="56">
        <f t="shared" si="52"/>
        <v>0.40095146715601404</v>
      </c>
      <c r="Q54" s="56">
        <f t="shared" si="11"/>
        <v>0.10179640718562874</v>
      </c>
      <c r="R54" s="56">
        <f t="shared" si="12"/>
        <v>0.52694610778443118</v>
      </c>
      <c r="S54" s="56">
        <f t="shared" si="13"/>
        <v>0.31736526946107785</v>
      </c>
      <c r="T54" s="56">
        <f t="shared" si="14"/>
        <v>5.3892215568862277E-2</v>
      </c>
      <c r="U54" s="75">
        <f t="shared" si="15"/>
        <v>3.4070237050043892</v>
      </c>
      <c r="V54" s="75">
        <f t="shared" si="16"/>
        <v>15.072761194029841</v>
      </c>
      <c r="W54" s="75">
        <f t="shared" si="17"/>
        <v>46.24894395944802</v>
      </c>
      <c r="X54" s="75">
        <f t="shared" si="18"/>
        <v>285.24046434494198</v>
      </c>
    </row>
    <row r="55" spans="1:24" hidden="1">
      <c r="A55" t="s">
        <v>25</v>
      </c>
      <c r="B55" t="s">
        <v>7</v>
      </c>
      <c r="C55" s="55">
        <f>SUM(C56:C60)</f>
        <v>1006.579980708584</v>
      </c>
      <c r="D55" s="55">
        <f t="shared" ref="D55:G55" si="71">SUM(D56:D60)</f>
        <v>4569.8684724571385</v>
      </c>
      <c r="E55" s="55">
        <f t="shared" si="71"/>
        <v>13271.014628667181</v>
      </c>
      <c r="F55" s="55">
        <f t="shared" si="71"/>
        <v>86757.692087507632</v>
      </c>
      <c r="G55" s="55">
        <f t="shared" si="71"/>
        <v>105605.15516934053</v>
      </c>
      <c r="H55" s="74">
        <f t="shared" ref="H55" si="72">SUM(H56:H60)</f>
        <v>438</v>
      </c>
      <c r="I55" s="74">
        <f t="shared" ref="I55" si="73">SUM(I56:I60)</f>
        <v>405</v>
      </c>
      <c r="J55" s="74">
        <f t="shared" ref="J55" si="74">SUM(J56:J60)</f>
        <v>251</v>
      </c>
      <c r="K55" s="74">
        <f t="shared" ref="K55" si="75">SUM(K56:K60)</f>
        <v>148</v>
      </c>
      <c r="L55" s="74">
        <f t="shared" ref="L55" si="76">SUM(L56:L60)</f>
        <v>1242</v>
      </c>
      <c r="M55" s="56">
        <f t="shared" si="49"/>
        <v>9.5315420832866316E-3</v>
      </c>
      <c r="N55" s="56">
        <f t="shared" si="50"/>
        <v>4.3273157121252639E-2</v>
      </c>
      <c r="O55" s="56">
        <f t="shared" si="51"/>
        <v>0.12566635224754674</v>
      </c>
      <c r="P55" s="56">
        <f t="shared" si="52"/>
        <v>0.82152894854791403</v>
      </c>
      <c r="Q55" s="56">
        <f t="shared" si="11"/>
        <v>0.35265700483091789</v>
      </c>
      <c r="R55" s="56">
        <f t="shared" si="12"/>
        <v>0.32608695652173914</v>
      </c>
      <c r="S55" s="56">
        <f t="shared" si="13"/>
        <v>0.20209339774557167</v>
      </c>
      <c r="T55" s="56">
        <f t="shared" si="14"/>
        <v>0.11916264090177134</v>
      </c>
      <c r="U55" s="75">
        <f t="shared" si="15"/>
        <v>2.29812780983695</v>
      </c>
      <c r="V55" s="75">
        <f t="shared" si="16"/>
        <v>11.28362585791886</v>
      </c>
      <c r="W55" s="75">
        <f t="shared" si="17"/>
        <v>52.872568241701913</v>
      </c>
      <c r="X55" s="75">
        <f t="shared" si="18"/>
        <v>586.20062221288936</v>
      </c>
    </row>
    <row r="56" spans="1:24" hidden="1">
      <c r="A56" t="s">
        <v>25</v>
      </c>
      <c r="B56" t="s">
        <v>75</v>
      </c>
      <c r="C56" s="55">
        <v>3.4246575342465753</v>
      </c>
      <c r="D56" s="55">
        <v>163.8082191780822</v>
      </c>
      <c r="E56" s="55">
        <v>1470.4109589041095</v>
      </c>
      <c r="F56" s="55">
        <v>616.43835616438355</v>
      </c>
      <c r="G56" s="55">
        <v>2254.0821917808216</v>
      </c>
      <c r="H56">
        <v>1</v>
      </c>
      <c r="I56">
        <v>12</v>
      </c>
      <c r="J56">
        <v>27</v>
      </c>
      <c r="K56">
        <v>3</v>
      </c>
      <c r="L56">
        <v>43</v>
      </c>
      <c r="M56" s="56">
        <f t="shared" si="49"/>
        <v>1.5193135133821135E-3</v>
      </c>
      <c r="N56" s="56">
        <f t="shared" si="50"/>
        <v>7.267180397209326E-2</v>
      </c>
      <c r="O56" s="56">
        <f t="shared" si="51"/>
        <v>0.65233245010574425</v>
      </c>
      <c r="P56" s="56">
        <f t="shared" si="52"/>
        <v>0.27347643240878045</v>
      </c>
      <c r="Q56" s="56">
        <f t="shared" si="11"/>
        <v>2.3255813953488372E-2</v>
      </c>
      <c r="R56" s="56">
        <f t="shared" si="12"/>
        <v>0.27906976744186046</v>
      </c>
      <c r="S56" s="56">
        <f t="shared" si="13"/>
        <v>0.62790697674418605</v>
      </c>
      <c r="T56" s="56">
        <f t="shared" si="14"/>
        <v>6.9767441860465115E-2</v>
      </c>
      <c r="U56" s="75">
        <f t="shared" si="15"/>
        <v>3.4246575342465753</v>
      </c>
      <c r="V56" s="75">
        <f t="shared" si="16"/>
        <v>13.65068493150685</v>
      </c>
      <c r="W56" s="75">
        <f t="shared" si="17"/>
        <v>54.459665144596649</v>
      </c>
      <c r="X56" s="75">
        <f t="shared" si="18"/>
        <v>205.47945205479451</v>
      </c>
    </row>
    <row r="57" spans="1:24" hidden="1">
      <c r="A57" t="s">
        <v>25</v>
      </c>
      <c r="B57" t="s">
        <v>76</v>
      </c>
      <c r="C57" s="55">
        <v>187.59800000000001</v>
      </c>
      <c r="D57" s="55">
        <v>1942.0799999999986</v>
      </c>
      <c r="E57" s="55">
        <v>2709.7599999999998</v>
      </c>
      <c r="F57" s="55">
        <v>2570</v>
      </c>
      <c r="G57" s="55">
        <v>7409.4379999999983</v>
      </c>
      <c r="H57">
        <v>79</v>
      </c>
      <c r="I57">
        <v>188</v>
      </c>
      <c r="J57">
        <v>44</v>
      </c>
      <c r="K57">
        <v>17</v>
      </c>
      <c r="L57">
        <v>328</v>
      </c>
      <c r="M57" s="56">
        <f t="shared" si="49"/>
        <v>2.5318789360272678E-2</v>
      </c>
      <c r="N57" s="56">
        <f t="shared" si="50"/>
        <v>0.26210894807406432</v>
      </c>
      <c r="O57" s="56">
        <f t="shared" si="51"/>
        <v>0.36571734590396737</v>
      </c>
      <c r="P57" s="56">
        <f t="shared" si="52"/>
        <v>0.3468549166616956</v>
      </c>
      <c r="Q57" s="56">
        <f t="shared" si="11"/>
        <v>0.24085365853658536</v>
      </c>
      <c r="R57" s="56">
        <f t="shared" si="12"/>
        <v>0.57317073170731703</v>
      </c>
      <c r="S57" s="56">
        <f t="shared" si="13"/>
        <v>0.13414634146341464</v>
      </c>
      <c r="T57" s="56">
        <f t="shared" si="14"/>
        <v>5.1829268292682924E-2</v>
      </c>
      <c r="U57" s="75">
        <f t="shared" si="15"/>
        <v>2.3746582278481014</v>
      </c>
      <c r="V57" s="75">
        <f t="shared" si="16"/>
        <v>10.330212765957439</v>
      </c>
      <c r="W57" s="75">
        <f t="shared" si="17"/>
        <v>61.585454545454539</v>
      </c>
      <c r="X57" s="75">
        <f t="shared" si="18"/>
        <v>151.1764705882353</v>
      </c>
    </row>
    <row r="58" spans="1:24" hidden="1">
      <c r="A58" t="s">
        <v>25</v>
      </c>
      <c r="B58" t="s">
        <v>78</v>
      </c>
      <c r="C58" s="55">
        <v>676.55244755244678</v>
      </c>
      <c r="D58" s="55">
        <v>424.76363636363607</v>
      </c>
      <c r="E58" s="55">
        <v>27.97202797202797</v>
      </c>
      <c r="F58" s="55"/>
      <c r="G58" s="55">
        <v>1129.2881118881107</v>
      </c>
      <c r="H58">
        <v>302</v>
      </c>
      <c r="I58">
        <v>58</v>
      </c>
      <c r="J58">
        <v>1</v>
      </c>
      <c r="L58">
        <v>361</v>
      </c>
      <c r="M58" s="56">
        <f t="shared" si="49"/>
        <v>0.59909640456702096</v>
      </c>
      <c r="N58" s="56">
        <f t="shared" si="50"/>
        <v>0.3761339837833354</v>
      </c>
      <c r="O58" s="56">
        <f t="shared" si="51"/>
        <v>2.4769611649643773E-2</v>
      </c>
      <c r="P58" s="56">
        <f t="shared" si="52"/>
        <v>0</v>
      </c>
      <c r="Q58" s="56">
        <f t="shared" si="11"/>
        <v>0.83656509695290859</v>
      </c>
      <c r="R58" s="56">
        <f t="shared" si="12"/>
        <v>0.16066481994459833</v>
      </c>
      <c r="S58" s="56">
        <f t="shared" si="13"/>
        <v>2.7700831024930748E-3</v>
      </c>
      <c r="T58" s="56">
        <f t="shared" si="14"/>
        <v>0</v>
      </c>
      <c r="U58" s="75">
        <f t="shared" si="15"/>
        <v>2.2402398925577707</v>
      </c>
      <c r="V58" s="75">
        <f t="shared" si="16"/>
        <v>7.3235109717868285</v>
      </c>
      <c r="W58" s="75">
        <f t="shared" si="17"/>
        <v>27.97202797202797</v>
      </c>
      <c r="X58" s="75" t="e">
        <f t="shared" si="18"/>
        <v>#DIV/0!</v>
      </c>
    </row>
    <row r="59" spans="1:24">
      <c r="A59" t="s">
        <v>25</v>
      </c>
      <c r="B59" t="s">
        <v>79</v>
      </c>
      <c r="C59" s="55">
        <v>82.446666666666687</v>
      </c>
      <c r="D59" s="55">
        <v>128.07333333333335</v>
      </c>
      <c r="E59" s="55"/>
      <c r="F59" s="55"/>
      <c r="G59" s="55">
        <v>210.52000000000004</v>
      </c>
      <c r="H59">
        <v>34</v>
      </c>
      <c r="I59">
        <v>18</v>
      </c>
      <c r="L59">
        <v>52</v>
      </c>
      <c r="M59" s="56">
        <f t="shared" si="49"/>
        <v>0.39163341566913679</v>
      </c>
      <c r="N59" s="56">
        <f t="shared" si="50"/>
        <v>0.60836658433086321</v>
      </c>
      <c r="O59" s="56">
        <f t="shared" si="51"/>
        <v>0</v>
      </c>
      <c r="P59" s="56">
        <f t="shared" si="52"/>
        <v>0</v>
      </c>
      <c r="Q59" s="56">
        <f t="shared" si="11"/>
        <v>0.65384615384615385</v>
      </c>
      <c r="R59" s="56">
        <f t="shared" si="12"/>
        <v>0.34615384615384615</v>
      </c>
      <c r="S59" s="56">
        <f t="shared" si="13"/>
        <v>0</v>
      </c>
      <c r="T59" s="56">
        <f t="shared" si="14"/>
        <v>0</v>
      </c>
      <c r="U59" s="75">
        <f t="shared" si="15"/>
        <v>2.4249019607843145</v>
      </c>
      <c r="V59" s="75">
        <f t="shared" si="16"/>
        <v>7.1151851851851866</v>
      </c>
      <c r="W59" s="75" t="e">
        <f t="shared" si="17"/>
        <v>#DIV/0!</v>
      </c>
      <c r="X59" s="75" t="e">
        <f t="shared" si="18"/>
        <v>#DIV/0!</v>
      </c>
    </row>
    <row r="60" spans="1:24" hidden="1">
      <c r="A60" t="s">
        <v>25</v>
      </c>
      <c r="B60" t="s">
        <v>77</v>
      </c>
      <c r="C60" s="55">
        <v>56.558208955223868</v>
      </c>
      <c r="D60" s="55">
        <v>1911.1432835820885</v>
      </c>
      <c r="E60" s="55">
        <v>9062.8716417910437</v>
      </c>
      <c r="F60" s="55">
        <v>83571.253731343255</v>
      </c>
      <c r="G60" s="55">
        <v>94601.82686567161</v>
      </c>
      <c r="H60">
        <v>22</v>
      </c>
      <c r="I60">
        <v>129</v>
      </c>
      <c r="J60">
        <v>179</v>
      </c>
      <c r="K60">
        <v>128</v>
      </c>
      <c r="L60">
        <v>458</v>
      </c>
      <c r="M60" s="56">
        <f t="shared" si="49"/>
        <v>5.9785535680545378E-4</v>
      </c>
      <c r="N60" s="56">
        <f t="shared" si="50"/>
        <v>2.0201970161694515E-2</v>
      </c>
      <c r="O60" s="56">
        <f t="shared" si="51"/>
        <v>9.5800175768906953E-2</v>
      </c>
      <c r="P60" s="56">
        <f t="shared" si="52"/>
        <v>0.88339999871259312</v>
      </c>
      <c r="Q60" s="56">
        <f t="shared" si="11"/>
        <v>4.8034934497816595E-2</v>
      </c>
      <c r="R60" s="56">
        <f t="shared" si="12"/>
        <v>0.2816593886462882</v>
      </c>
      <c r="S60" s="56">
        <f t="shared" si="13"/>
        <v>0.39082969432314413</v>
      </c>
      <c r="T60" s="56">
        <f t="shared" si="14"/>
        <v>0.27947598253275108</v>
      </c>
      <c r="U60" s="75">
        <f t="shared" si="15"/>
        <v>2.5708276797829033</v>
      </c>
      <c r="V60" s="75">
        <f t="shared" si="16"/>
        <v>14.81506421381464</v>
      </c>
      <c r="W60" s="75">
        <f t="shared" si="17"/>
        <v>50.630567831234877</v>
      </c>
      <c r="X60" s="75">
        <f t="shared" si="18"/>
        <v>652.90041977611918</v>
      </c>
    </row>
    <row r="61" spans="1:24" hidden="1">
      <c r="A61" t="s">
        <v>26</v>
      </c>
      <c r="B61" t="s">
        <v>7</v>
      </c>
      <c r="C61" s="55">
        <f>SUM(C62:C65)</f>
        <v>54.258741258741246</v>
      </c>
      <c r="D61" s="55">
        <f t="shared" ref="D61:G61" si="77">SUM(D62:D65)</f>
        <v>159.09931185150975</v>
      </c>
      <c r="E61" s="55">
        <f t="shared" si="77"/>
        <v>591.20277632814941</v>
      </c>
      <c r="F61" s="55">
        <f t="shared" si="77"/>
        <v>2534.9948885708445</v>
      </c>
      <c r="G61" s="55">
        <f t="shared" si="77"/>
        <v>3339.5557180092446</v>
      </c>
      <c r="H61" s="74">
        <f t="shared" ref="H61" si="78">SUM(H62:H65)</f>
        <v>26</v>
      </c>
      <c r="I61" s="74">
        <f t="shared" ref="I61" si="79">SUM(I62:I65)</f>
        <v>14</v>
      </c>
      <c r="J61" s="74">
        <f t="shared" ref="J61" si="80">SUM(J62:J65)</f>
        <v>14</v>
      </c>
      <c r="K61" s="74">
        <f t="shared" ref="K61" si="81">SUM(K62:K65)</f>
        <v>5</v>
      </c>
      <c r="L61" s="74">
        <f t="shared" ref="L61" si="82">SUM(L62:L65)</f>
        <v>59</v>
      </c>
      <c r="M61" s="56">
        <f t="shared" si="49"/>
        <v>1.6247293304956636E-2</v>
      </c>
      <c r="N61" s="56">
        <f t="shared" si="50"/>
        <v>4.7640861625255666E-2</v>
      </c>
      <c r="O61" s="56">
        <f t="shared" si="51"/>
        <v>0.17703036758451618</v>
      </c>
      <c r="P61" s="56">
        <f t="shared" si="52"/>
        <v>0.75908147748527166</v>
      </c>
      <c r="Q61" s="56">
        <f t="shared" si="11"/>
        <v>0.44067796610169491</v>
      </c>
      <c r="R61" s="56">
        <f t="shared" si="12"/>
        <v>0.23728813559322035</v>
      </c>
      <c r="S61" s="56">
        <f t="shared" si="13"/>
        <v>0.23728813559322035</v>
      </c>
      <c r="T61" s="56">
        <f t="shared" si="14"/>
        <v>8.4745762711864403E-2</v>
      </c>
      <c r="U61" s="75">
        <f t="shared" si="15"/>
        <v>2.0868746637977402</v>
      </c>
      <c r="V61" s="75">
        <f t="shared" si="16"/>
        <v>11.364236560822125</v>
      </c>
      <c r="W61" s="75">
        <f t="shared" si="17"/>
        <v>42.22876973772496</v>
      </c>
      <c r="X61" s="75">
        <f t="shared" si="18"/>
        <v>506.99897771416892</v>
      </c>
    </row>
    <row r="62" spans="1:24" hidden="1">
      <c r="A62" t="s">
        <v>26</v>
      </c>
      <c r="B62" t="s">
        <v>75</v>
      </c>
      <c r="C62" s="55"/>
      <c r="D62" s="55">
        <v>23.972602739726028</v>
      </c>
      <c r="E62" s="55"/>
      <c r="F62" s="55">
        <v>455.89041095890411</v>
      </c>
      <c r="G62" s="55">
        <v>479.86301369863014</v>
      </c>
      <c r="I62">
        <v>3</v>
      </c>
      <c r="K62">
        <v>3</v>
      </c>
      <c r="L62">
        <v>6</v>
      </c>
      <c r="M62" s="56">
        <f t="shared" si="49"/>
        <v>0</v>
      </c>
      <c r="N62" s="56">
        <f t="shared" si="50"/>
        <v>4.9957179560376819E-2</v>
      </c>
      <c r="O62" s="56">
        <f t="shared" si="51"/>
        <v>0</v>
      </c>
      <c r="P62" s="56">
        <f t="shared" si="52"/>
        <v>0.95004282043962318</v>
      </c>
      <c r="Q62" s="56">
        <f t="shared" si="11"/>
        <v>0</v>
      </c>
      <c r="R62" s="56">
        <f t="shared" si="12"/>
        <v>0.5</v>
      </c>
      <c r="S62" s="56">
        <f t="shared" si="13"/>
        <v>0</v>
      </c>
      <c r="T62" s="56">
        <f t="shared" si="14"/>
        <v>0.5</v>
      </c>
      <c r="U62" s="75" t="e">
        <f t="shared" si="15"/>
        <v>#DIV/0!</v>
      </c>
      <c r="V62" s="75">
        <f t="shared" si="16"/>
        <v>7.9908675799086764</v>
      </c>
      <c r="W62" s="75" t="e">
        <f t="shared" si="17"/>
        <v>#DIV/0!</v>
      </c>
      <c r="X62" s="75">
        <f t="shared" si="18"/>
        <v>151.96347031963469</v>
      </c>
    </row>
    <row r="63" spans="1:24" hidden="1">
      <c r="A63" t="s">
        <v>26</v>
      </c>
      <c r="B63" t="s">
        <v>76</v>
      </c>
      <c r="C63" s="55">
        <v>2</v>
      </c>
      <c r="D63" s="55">
        <v>9</v>
      </c>
      <c r="E63" s="55">
        <v>115.8</v>
      </c>
      <c r="F63" s="55"/>
      <c r="G63" s="55">
        <v>126.8</v>
      </c>
      <c r="H63">
        <v>1</v>
      </c>
      <c r="I63">
        <v>1</v>
      </c>
      <c r="J63">
        <v>4</v>
      </c>
      <c r="L63">
        <v>6</v>
      </c>
      <c r="M63" s="56">
        <f t="shared" si="49"/>
        <v>1.5772870662460567E-2</v>
      </c>
      <c r="N63" s="56">
        <f t="shared" si="50"/>
        <v>7.0977917981072558E-2</v>
      </c>
      <c r="O63" s="56">
        <f t="shared" si="51"/>
        <v>0.91324921135646686</v>
      </c>
      <c r="P63" s="56">
        <f t="shared" si="52"/>
        <v>0</v>
      </c>
      <c r="Q63" s="56">
        <f t="shared" si="11"/>
        <v>0.16666666666666666</v>
      </c>
      <c r="R63" s="56">
        <f t="shared" si="12"/>
        <v>0.16666666666666666</v>
      </c>
      <c r="S63" s="56">
        <f t="shared" si="13"/>
        <v>0.66666666666666663</v>
      </c>
      <c r="T63" s="56">
        <f t="shared" si="14"/>
        <v>0</v>
      </c>
      <c r="U63" s="75">
        <f t="shared" si="15"/>
        <v>2</v>
      </c>
      <c r="V63" s="75">
        <f t="shared" si="16"/>
        <v>9</v>
      </c>
      <c r="W63" s="75">
        <f t="shared" si="17"/>
        <v>28.95</v>
      </c>
      <c r="X63" s="75" t="e">
        <f t="shared" si="18"/>
        <v>#DIV/0!</v>
      </c>
    </row>
    <row r="64" spans="1:24" hidden="1">
      <c r="A64" t="s">
        <v>26</v>
      </c>
      <c r="B64" t="s">
        <v>78</v>
      </c>
      <c r="C64" s="55">
        <v>52.258741258741246</v>
      </c>
      <c r="D64" s="55">
        <v>64.335664335664333</v>
      </c>
      <c r="E64" s="55">
        <v>146.44755244755243</v>
      </c>
      <c r="F64" s="55"/>
      <c r="G64" s="55">
        <v>263.04195804195797</v>
      </c>
      <c r="H64">
        <v>25</v>
      </c>
      <c r="I64">
        <v>6</v>
      </c>
      <c r="J64">
        <v>2</v>
      </c>
      <c r="L64">
        <v>33</v>
      </c>
      <c r="M64" s="56">
        <f t="shared" si="49"/>
        <v>0.19867074305463248</v>
      </c>
      <c r="N64" s="56">
        <f t="shared" si="50"/>
        <v>0.24458327794762733</v>
      </c>
      <c r="O64" s="56">
        <f t="shared" si="51"/>
        <v>0.55674597899774037</v>
      </c>
      <c r="P64" s="56">
        <f t="shared" si="52"/>
        <v>0</v>
      </c>
      <c r="Q64" s="56">
        <f t="shared" si="11"/>
        <v>0.75757575757575757</v>
      </c>
      <c r="R64" s="56">
        <f t="shared" si="12"/>
        <v>0.18181818181818182</v>
      </c>
      <c r="S64" s="56">
        <f t="shared" si="13"/>
        <v>6.0606060606060608E-2</v>
      </c>
      <c r="T64" s="56">
        <f t="shared" si="14"/>
        <v>0</v>
      </c>
      <c r="U64" s="75">
        <f t="shared" si="15"/>
        <v>2.0903496503496499</v>
      </c>
      <c r="V64" s="75">
        <f t="shared" si="16"/>
        <v>10.722610722610723</v>
      </c>
      <c r="W64" s="75">
        <f t="shared" si="17"/>
        <v>73.223776223776213</v>
      </c>
      <c r="X64" s="75" t="e">
        <f t="shared" si="18"/>
        <v>#DIV/0!</v>
      </c>
    </row>
    <row r="65" spans="1:24" hidden="1">
      <c r="A65" t="s">
        <v>26</v>
      </c>
      <c r="B65" t="s">
        <v>77</v>
      </c>
      <c r="C65" s="55"/>
      <c r="D65" s="55">
        <v>61.791044776119399</v>
      </c>
      <c r="E65" s="55">
        <v>328.95522388059703</v>
      </c>
      <c r="F65" s="55">
        <v>2079.1044776119402</v>
      </c>
      <c r="G65" s="55">
        <v>2469.8507462686566</v>
      </c>
      <c r="I65">
        <v>4</v>
      </c>
      <c r="J65">
        <v>8</v>
      </c>
      <c r="K65">
        <v>2</v>
      </c>
      <c r="L65">
        <v>14</v>
      </c>
      <c r="M65" s="56">
        <f t="shared" si="49"/>
        <v>0</v>
      </c>
      <c r="N65" s="56">
        <f t="shared" si="50"/>
        <v>2.5018129079042783E-2</v>
      </c>
      <c r="O65" s="56">
        <f t="shared" si="51"/>
        <v>0.13318830070099108</v>
      </c>
      <c r="P65" s="56">
        <f t="shared" si="52"/>
        <v>0.84179357021996615</v>
      </c>
      <c r="Q65" s="56">
        <f t="shared" si="11"/>
        <v>0</v>
      </c>
      <c r="R65" s="56">
        <f t="shared" si="12"/>
        <v>0.2857142857142857</v>
      </c>
      <c r="S65" s="56">
        <f t="shared" si="13"/>
        <v>0.5714285714285714</v>
      </c>
      <c r="T65" s="56">
        <f t="shared" si="14"/>
        <v>0.14285714285714285</v>
      </c>
      <c r="U65" s="75" t="e">
        <f t="shared" si="15"/>
        <v>#DIV/0!</v>
      </c>
      <c r="V65" s="75">
        <f t="shared" si="16"/>
        <v>15.44776119402985</v>
      </c>
      <c r="W65" s="75">
        <f t="shared" si="17"/>
        <v>41.119402985074629</v>
      </c>
      <c r="X65" s="75">
        <f t="shared" si="18"/>
        <v>1039.5522388059701</v>
      </c>
    </row>
    <row r="66" spans="1:24" hidden="1">
      <c r="A66" t="s">
        <v>27</v>
      </c>
      <c r="B66" t="s">
        <v>7</v>
      </c>
      <c r="C66" s="55">
        <f>SUM(C67:C70)</f>
        <v>223.27972027972024</v>
      </c>
      <c r="D66" s="55">
        <f t="shared" ref="D66:G66" si="83">SUM(D67:D70)</f>
        <v>365.02622879471784</v>
      </c>
      <c r="E66" s="55">
        <f t="shared" si="83"/>
        <v>1076.6809241463914</v>
      </c>
      <c r="F66" s="55">
        <f t="shared" si="83"/>
        <v>1250.7462686567164</v>
      </c>
      <c r="G66" s="55">
        <f t="shared" si="83"/>
        <v>2915.7331418775461</v>
      </c>
      <c r="H66" s="74">
        <f t="shared" ref="H66" si="84">SUM(H67:H70)</f>
        <v>75</v>
      </c>
      <c r="I66" s="74">
        <f t="shared" ref="I66" si="85">SUM(I67:I70)</f>
        <v>34</v>
      </c>
      <c r="J66" s="74">
        <f t="shared" ref="J66" si="86">SUM(J67:J70)</f>
        <v>19</v>
      </c>
      <c r="K66" s="74">
        <f t="shared" ref="K66" si="87">SUM(K67:K70)</f>
        <v>5</v>
      </c>
      <c r="L66" s="74">
        <f t="shared" ref="L66" si="88">SUM(L67:L70)</f>
        <v>133</v>
      </c>
      <c r="M66" s="56">
        <f t="shared" si="49"/>
        <v>7.657755679792505E-2</v>
      </c>
      <c r="N66" s="56">
        <f t="shared" si="50"/>
        <v>0.12519191950456215</v>
      </c>
      <c r="O66" s="56">
        <f t="shared" si="51"/>
        <v>0.36926593476009179</v>
      </c>
      <c r="P66" s="56">
        <f t="shared" si="52"/>
        <v>0.42896458893742095</v>
      </c>
      <c r="Q66" s="56">
        <f t="shared" si="11"/>
        <v>0.56390977443609025</v>
      </c>
      <c r="R66" s="56">
        <f t="shared" si="12"/>
        <v>0.25563909774436089</v>
      </c>
      <c r="S66" s="56">
        <f t="shared" si="13"/>
        <v>0.14285714285714285</v>
      </c>
      <c r="T66" s="56">
        <f t="shared" si="14"/>
        <v>3.7593984962406013E-2</v>
      </c>
      <c r="U66" s="75">
        <f t="shared" si="15"/>
        <v>2.9770629370629367</v>
      </c>
      <c r="V66" s="75">
        <f t="shared" si="16"/>
        <v>10.736065552785819</v>
      </c>
      <c r="W66" s="75">
        <f t="shared" si="17"/>
        <v>56.66741706033639</v>
      </c>
      <c r="X66" s="75">
        <f t="shared" si="18"/>
        <v>250.14925373134329</v>
      </c>
    </row>
    <row r="67" spans="1:24" hidden="1">
      <c r="A67" t="s">
        <v>27</v>
      </c>
      <c r="B67" t="s">
        <v>75</v>
      </c>
      <c r="C67" s="55"/>
      <c r="D67" s="55">
        <v>23.287671232876711</v>
      </c>
      <c r="E67" s="55">
        <v>339.86301369863014</v>
      </c>
      <c r="F67" s="55"/>
      <c r="G67" s="55">
        <v>363.15068493150687</v>
      </c>
      <c r="I67">
        <v>1</v>
      </c>
      <c r="J67">
        <v>5</v>
      </c>
      <c r="L67">
        <v>6</v>
      </c>
      <c r="M67" s="56">
        <f t="shared" si="49"/>
        <v>0</v>
      </c>
      <c r="N67" s="56">
        <f t="shared" si="50"/>
        <v>6.4126744624669926E-2</v>
      </c>
      <c r="O67" s="56">
        <f t="shared" si="51"/>
        <v>0.93587325537533006</v>
      </c>
      <c r="P67" s="56">
        <f t="shared" si="52"/>
        <v>0</v>
      </c>
      <c r="Q67" s="56">
        <f t="shared" si="11"/>
        <v>0</v>
      </c>
      <c r="R67" s="56">
        <f t="shared" si="12"/>
        <v>0.16666666666666666</v>
      </c>
      <c r="S67" s="56">
        <f t="shared" si="13"/>
        <v>0.83333333333333337</v>
      </c>
      <c r="T67" s="56">
        <f t="shared" si="14"/>
        <v>0</v>
      </c>
      <c r="U67" s="75" t="e">
        <f t="shared" si="15"/>
        <v>#DIV/0!</v>
      </c>
      <c r="V67" s="75">
        <f t="shared" si="16"/>
        <v>23.287671232876711</v>
      </c>
      <c r="W67" s="75">
        <f t="shared" si="17"/>
        <v>67.972602739726028</v>
      </c>
      <c r="X67" s="75" t="e">
        <f t="shared" si="18"/>
        <v>#DIV/0!</v>
      </c>
    </row>
    <row r="68" spans="1:24" hidden="1">
      <c r="A68" t="s">
        <v>27</v>
      </c>
      <c r="B68" t="s">
        <v>76</v>
      </c>
      <c r="C68" s="55"/>
      <c r="D68" s="55">
        <v>91.52000000000001</v>
      </c>
      <c r="E68" s="55">
        <v>160.4</v>
      </c>
      <c r="F68" s="55"/>
      <c r="G68" s="55">
        <v>251.92000000000002</v>
      </c>
      <c r="I68">
        <v>6</v>
      </c>
      <c r="J68">
        <v>3</v>
      </c>
      <c r="L68">
        <v>9</v>
      </c>
      <c r="M68" s="56">
        <f t="shared" si="49"/>
        <v>0</v>
      </c>
      <c r="N68" s="56">
        <f t="shared" si="50"/>
        <v>0.36328993331216258</v>
      </c>
      <c r="O68" s="56">
        <f t="shared" si="51"/>
        <v>0.63671006668783736</v>
      </c>
      <c r="P68" s="56">
        <f t="shared" si="52"/>
        <v>0</v>
      </c>
      <c r="Q68" s="56">
        <f t="shared" si="11"/>
        <v>0</v>
      </c>
      <c r="R68" s="56">
        <f t="shared" si="12"/>
        <v>0.66666666666666663</v>
      </c>
      <c r="S68" s="56">
        <f t="shared" si="13"/>
        <v>0.33333333333333331</v>
      </c>
      <c r="T68" s="56">
        <f t="shared" si="14"/>
        <v>0</v>
      </c>
      <c r="U68" s="75" t="e">
        <f t="shared" si="15"/>
        <v>#DIV/0!</v>
      </c>
      <c r="V68" s="75">
        <f t="shared" si="16"/>
        <v>15.253333333333336</v>
      </c>
      <c r="W68" s="75">
        <f t="shared" si="17"/>
        <v>53.466666666666669</v>
      </c>
      <c r="X68" s="75" t="e">
        <f t="shared" si="18"/>
        <v>#DIV/0!</v>
      </c>
    </row>
    <row r="69" spans="1:24" hidden="1">
      <c r="A69" t="s">
        <v>27</v>
      </c>
      <c r="B69" t="s">
        <v>78</v>
      </c>
      <c r="C69" s="55">
        <v>223.27972027972024</v>
      </c>
      <c r="D69" s="55">
        <v>161.41258741258741</v>
      </c>
      <c r="E69" s="55"/>
      <c r="F69" s="55"/>
      <c r="G69" s="55">
        <v>384.69230769230762</v>
      </c>
      <c r="H69">
        <v>75</v>
      </c>
      <c r="I69">
        <v>20</v>
      </c>
      <c r="L69">
        <v>95</v>
      </c>
      <c r="M69" s="56">
        <f t="shared" si="49"/>
        <v>0.58041119048917489</v>
      </c>
      <c r="N69" s="56">
        <f t="shared" si="50"/>
        <v>0.41958880951082517</v>
      </c>
      <c r="O69" s="56">
        <f t="shared" si="51"/>
        <v>0</v>
      </c>
      <c r="P69" s="56">
        <f t="shared" si="52"/>
        <v>0</v>
      </c>
      <c r="Q69" s="56">
        <f t="shared" si="11"/>
        <v>0.78947368421052633</v>
      </c>
      <c r="R69" s="56">
        <f t="shared" si="12"/>
        <v>0.21052631578947367</v>
      </c>
      <c r="S69" s="56">
        <f t="shared" si="13"/>
        <v>0</v>
      </c>
      <c r="T69" s="56">
        <f t="shared" si="14"/>
        <v>0</v>
      </c>
      <c r="U69" s="75">
        <f t="shared" si="15"/>
        <v>2.9770629370629367</v>
      </c>
      <c r="V69" s="75">
        <f t="shared" si="16"/>
        <v>8.070629370629371</v>
      </c>
      <c r="W69" s="75" t="e">
        <f t="shared" si="17"/>
        <v>#DIV/0!</v>
      </c>
      <c r="X69" s="75" t="e">
        <f t="shared" si="18"/>
        <v>#DIV/0!</v>
      </c>
    </row>
    <row r="70" spans="1:24" hidden="1">
      <c r="A70" t="s">
        <v>27</v>
      </c>
      <c r="B70" t="s">
        <v>77</v>
      </c>
      <c r="C70" s="55"/>
      <c r="D70" s="55">
        <v>88.805970149253724</v>
      </c>
      <c r="E70" s="55">
        <v>576.41791044776119</v>
      </c>
      <c r="F70" s="55">
        <v>1250.7462686567164</v>
      </c>
      <c r="G70" s="55">
        <v>1915.9701492537315</v>
      </c>
      <c r="I70">
        <v>7</v>
      </c>
      <c r="J70">
        <v>11</v>
      </c>
      <c r="K70">
        <v>5</v>
      </c>
      <c r="L70">
        <v>23</v>
      </c>
      <c r="M70" s="56">
        <f t="shared" ref="M70:M101" si="89">C70/$G70</f>
        <v>0</v>
      </c>
      <c r="N70" s="56">
        <f t="shared" ref="N70:N101" si="90">D70/$G70</f>
        <v>4.6350393394095184E-2</v>
      </c>
      <c r="O70" s="56">
        <f t="shared" ref="O70:O101" si="91">E70/$G70</f>
        <v>0.30084910804705145</v>
      </c>
      <c r="P70" s="56">
        <f t="shared" ref="P70:P101" si="92">F70/$G70</f>
        <v>0.65280049855885325</v>
      </c>
      <c r="Q70" s="56">
        <f t="shared" si="11"/>
        <v>0</v>
      </c>
      <c r="R70" s="56">
        <f t="shared" si="12"/>
        <v>0.30434782608695654</v>
      </c>
      <c r="S70" s="56">
        <f t="shared" si="13"/>
        <v>0.47826086956521741</v>
      </c>
      <c r="T70" s="56">
        <f t="shared" si="14"/>
        <v>0.21739130434782608</v>
      </c>
      <c r="U70" s="75" t="e">
        <f t="shared" si="15"/>
        <v>#DIV/0!</v>
      </c>
      <c r="V70" s="75">
        <f t="shared" si="16"/>
        <v>12.686567164179104</v>
      </c>
      <c r="W70" s="75">
        <f t="shared" si="17"/>
        <v>52.401628222523748</v>
      </c>
      <c r="X70" s="75">
        <f t="shared" si="18"/>
        <v>250.14925373134329</v>
      </c>
    </row>
    <row r="71" spans="1:24" hidden="1">
      <c r="A71" t="s">
        <v>46</v>
      </c>
      <c r="B71" t="s">
        <v>7</v>
      </c>
      <c r="C71" s="55">
        <f>SUM(C72:C73)</f>
        <v>28</v>
      </c>
      <c r="D71" s="55">
        <f t="shared" ref="D71:G71" si="93">SUM(D72:D73)</f>
        <v>0</v>
      </c>
      <c r="E71" s="55">
        <f t="shared" si="93"/>
        <v>447.76119402985074</v>
      </c>
      <c r="F71" s="55">
        <f t="shared" si="93"/>
        <v>0</v>
      </c>
      <c r="G71" s="55">
        <f t="shared" si="93"/>
        <v>475.76119402985074</v>
      </c>
      <c r="H71" s="74">
        <f t="shared" ref="H71" si="94">SUM(H72:H73)</f>
        <v>7</v>
      </c>
      <c r="I71" s="74">
        <f t="shared" ref="I71" si="95">SUM(I72:I73)</f>
        <v>0</v>
      </c>
      <c r="J71" s="74">
        <f t="shared" ref="J71" si="96">SUM(J72:J73)</f>
        <v>5</v>
      </c>
      <c r="K71" s="74">
        <f t="shared" ref="K71" si="97">SUM(K72:K73)</f>
        <v>0</v>
      </c>
      <c r="L71" s="74">
        <f t="shared" ref="L71" si="98">SUM(L72:L73)</f>
        <v>12</v>
      </c>
      <c r="M71" s="56">
        <f t="shared" si="89"/>
        <v>5.8853055590412852E-2</v>
      </c>
      <c r="N71" s="56">
        <f t="shared" si="90"/>
        <v>0</v>
      </c>
      <c r="O71" s="56">
        <f t="shared" si="91"/>
        <v>0.94114694440958713</v>
      </c>
      <c r="P71" s="56">
        <f t="shared" si="92"/>
        <v>0</v>
      </c>
      <c r="Q71" s="56">
        <f t="shared" ref="Q71:Q134" si="99">H71/$L71</f>
        <v>0.58333333333333337</v>
      </c>
      <c r="R71" s="56">
        <f t="shared" ref="R71:R134" si="100">I71/$L71</f>
        <v>0</v>
      </c>
      <c r="S71" s="56">
        <f t="shared" ref="S71:S134" si="101">J71/$L71</f>
        <v>0.41666666666666669</v>
      </c>
      <c r="T71" s="56">
        <f t="shared" ref="T71:T134" si="102">K71/$L71</f>
        <v>0</v>
      </c>
      <c r="U71" s="75">
        <f t="shared" ref="U71:U134" si="103">C71/H71</f>
        <v>4</v>
      </c>
      <c r="V71" s="75" t="e">
        <f t="shared" ref="V71:V134" si="104">D71/I71</f>
        <v>#DIV/0!</v>
      </c>
      <c r="W71" s="75">
        <f t="shared" ref="W71:W134" si="105">E71/J71</f>
        <v>89.552238805970148</v>
      </c>
      <c r="X71" s="75" t="e">
        <f t="shared" ref="X71:X134" si="106">F71/K71</f>
        <v>#DIV/0!</v>
      </c>
    </row>
    <row r="72" spans="1:24">
      <c r="A72" t="s">
        <v>46</v>
      </c>
      <c r="B72" t="s">
        <v>79</v>
      </c>
      <c r="C72" s="55">
        <v>28</v>
      </c>
      <c r="D72" s="55"/>
      <c r="E72" s="55"/>
      <c r="F72" s="55"/>
      <c r="G72" s="55">
        <v>28</v>
      </c>
      <c r="H72">
        <v>7</v>
      </c>
      <c r="L72">
        <v>7</v>
      </c>
      <c r="M72" s="56">
        <f t="shared" si="89"/>
        <v>1</v>
      </c>
      <c r="N72" s="56">
        <f t="shared" si="90"/>
        <v>0</v>
      </c>
      <c r="O72" s="56">
        <f t="shared" si="91"/>
        <v>0</v>
      </c>
      <c r="P72" s="56">
        <f t="shared" si="92"/>
        <v>0</v>
      </c>
      <c r="Q72" s="56">
        <f t="shared" si="99"/>
        <v>1</v>
      </c>
      <c r="R72" s="56">
        <f t="shared" si="100"/>
        <v>0</v>
      </c>
      <c r="S72" s="56">
        <f t="shared" si="101"/>
        <v>0</v>
      </c>
      <c r="T72" s="56">
        <f t="shared" si="102"/>
        <v>0</v>
      </c>
      <c r="U72" s="75">
        <f t="shared" si="103"/>
        <v>4</v>
      </c>
      <c r="V72" s="75" t="e">
        <f t="shared" si="104"/>
        <v>#DIV/0!</v>
      </c>
      <c r="W72" s="75" t="e">
        <f t="shared" si="105"/>
        <v>#DIV/0!</v>
      </c>
      <c r="X72" s="75" t="e">
        <f t="shared" si="106"/>
        <v>#DIV/0!</v>
      </c>
    </row>
    <row r="73" spans="1:24" hidden="1">
      <c r="A73" t="s">
        <v>46</v>
      </c>
      <c r="B73" t="s">
        <v>77</v>
      </c>
      <c r="C73" s="55"/>
      <c r="D73" s="55"/>
      <c r="E73" s="55">
        <v>447.76119402985074</v>
      </c>
      <c r="F73" s="55"/>
      <c r="G73" s="55">
        <v>447.76119402985074</v>
      </c>
      <c r="J73">
        <v>5</v>
      </c>
      <c r="L73">
        <v>5</v>
      </c>
      <c r="M73" s="56">
        <f t="shared" si="89"/>
        <v>0</v>
      </c>
      <c r="N73" s="56">
        <f t="shared" si="90"/>
        <v>0</v>
      </c>
      <c r="O73" s="56">
        <f t="shared" si="91"/>
        <v>1</v>
      </c>
      <c r="P73" s="56">
        <f t="shared" si="92"/>
        <v>0</v>
      </c>
      <c r="Q73" s="56">
        <f t="shared" si="99"/>
        <v>0</v>
      </c>
      <c r="R73" s="56">
        <f t="shared" si="100"/>
        <v>0</v>
      </c>
      <c r="S73" s="56">
        <f t="shared" si="101"/>
        <v>1</v>
      </c>
      <c r="T73" s="56">
        <f t="shared" si="102"/>
        <v>0</v>
      </c>
      <c r="U73" s="75" t="e">
        <f t="shared" si="103"/>
        <v>#DIV/0!</v>
      </c>
      <c r="V73" s="75" t="e">
        <f t="shared" si="104"/>
        <v>#DIV/0!</v>
      </c>
      <c r="W73" s="75">
        <f t="shared" si="105"/>
        <v>89.552238805970148</v>
      </c>
      <c r="X73" s="75" t="e">
        <f t="shared" si="106"/>
        <v>#DIV/0!</v>
      </c>
    </row>
    <row r="74" spans="1:24" hidden="1">
      <c r="A74" t="s">
        <v>28</v>
      </c>
      <c r="B74" t="s">
        <v>7</v>
      </c>
      <c r="C74" s="55">
        <f>SUM(C75:C77)</f>
        <v>39.107692307692297</v>
      </c>
      <c r="D74" s="55">
        <f t="shared" ref="D74:G74" si="107">SUM(D75:D77)</f>
        <v>157.20100824548587</v>
      </c>
      <c r="E74" s="55">
        <f t="shared" si="107"/>
        <v>0</v>
      </c>
      <c r="F74" s="55">
        <f t="shared" si="107"/>
        <v>300</v>
      </c>
      <c r="G74" s="55">
        <f t="shared" si="107"/>
        <v>496.30870055317814</v>
      </c>
      <c r="H74" s="74">
        <f t="shared" ref="H74" si="108">SUM(H75:H77)</f>
        <v>22</v>
      </c>
      <c r="I74" s="74">
        <f t="shared" ref="I74" si="109">SUM(I75:I77)</f>
        <v>19</v>
      </c>
      <c r="J74" s="74">
        <f t="shared" ref="J74" si="110">SUM(J75:J77)</f>
        <v>0</v>
      </c>
      <c r="K74" s="74">
        <f t="shared" ref="K74" si="111">SUM(K75:K77)</f>
        <v>2</v>
      </c>
      <c r="L74" s="74">
        <f t="shared" ref="L74" si="112">SUM(L75:L77)</f>
        <v>43</v>
      </c>
      <c r="M74" s="56">
        <f t="shared" si="89"/>
        <v>7.8797112087907101E-2</v>
      </c>
      <c r="N74" s="56">
        <f t="shared" si="90"/>
        <v>0.31674038369722718</v>
      </c>
      <c r="O74" s="56">
        <f t="shared" si="91"/>
        <v>0</v>
      </c>
      <c r="P74" s="56">
        <f t="shared" si="92"/>
        <v>0.6044625042148658</v>
      </c>
      <c r="Q74" s="56">
        <f t="shared" si="99"/>
        <v>0.51162790697674421</v>
      </c>
      <c r="R74" s="56">
        <f t="shared" si="100"/>
        <v>0.44186046511627908</v>
      </c>
      <c r="S74" s="56">
        <f t="shared" si="101"/>
        <v>0</v>
      </c>
      <c r="T74" s="56">
        <f t="shared" si="102"/>
        <v>4.6511627906976744E-2</v>
      </c>
      <c r="U74" s="75">
        <f t="shared" si="103"/>
        <v>1.7776223776223772</v>
      </c>
      <c r="V74" s="75">
        <f t="shared" si="104"/>
        <v>8.2737372760782026</v>
      </c>
      <c r="W74" s="75" t="e">
        <f t="shared" si="105"/>
        <v>#DIV/0!</v>
      </c>
      <c r="X74" s="75">
        <f t="shared" si="106"/>
        <v>150</v>
      </c>
    </row>
    <row r="75" spans="1:24" hidden="1">
      <c r="A75" t="s">
        <v>28</v>
      </c>
      <c r="B75" t="s">
        <v>76</v>
      </c>
      <c r="C75" s="55"/>
      <c r="D75" s="55">
        <v>119.06000000000002</v>
      </c>
      <c r="E75" s="55"/>
      <c r="F75" s="55">
        <v>300</v>
      </c>
      <c r="G75" s="55">
        <v>419.06</v>
      </c>
      <c r="I75">
        <v>12</v>
      </c>
      <c r="K75">
        <v>2</v>
      </c>
      <c r="L75">
        <v>14</v>
      </c>
      <c r="M75" s="56">
        <f t="shared" si="89"/>
        <v>0</v>
      </c>
      <c r="N75" s="56">
        <f t="shared" si="90"/>
        <v>0.28411206032549041</v>
      </c>
      <c r="O75" s="56">
        <f t="shared" si="91"/>
        <v>0</v>
      </c>
      <c r="P75" s="56">
        <f t="shared" si="92"/>
        <v>0.71588793967450959</v>
      </c>
      <c r="Q75" s="56">
        <f t="shared" si="99"/>
        <v>0</v>
      </c>
      <c r="R75" s="56">
        <f t="shared" si="100"/>
        <v>0.8571428571428571</v>
      </c>
      <c r="S75" s="56">
        <f t="shared" si="101"/>
        <v>0</v>
      </c>
      <c r="T75" s="56">
        <f t="shared" si="102"/>
        <v>0.14285714285714285</v>
      </c>
      <c r="U75" s="75" t="e">
        <f t="shared" si="103"/>
        <v>#DIV/0!</v>
      </c>
      <c r="V75" s="75">
        <f t="shared" si="104"/>
        <v>9.9216666666666686</v>
      </c>
      <c r="W75" s="75" t="e">
        <f t="shared" si="105"/>
        <v>#DIV/0!</v>
      </c>
      <c r="X75" s="75">
        <f t="shared" si="106"/>
        <v>150</v>
      </c>
    </row>
    <row r="76" spans="1:24" hidden="1">
      <c r="A76" t="s">
        <v>28</v>
      </c>
      <c r="B76" t="s">
        <v>78</v>
      </c>
      <c r="C76" s="55">
        <v>39.107692307692297</v>
      </c>
      <c r="D76" s="55">
        <v>32.678321678321673</v>
      </c>
      <c r="E76" s="55"/>
      <c r="F76" s="55"/>
      <c r="G76" s="55">
        <v>71.78601398601397</v>
      </c>
      <c r="H76">
        <v>22</v>
      </c>
      <c r="I76">
        <v>6</v>
      </c>
      <c r="L76">
        <v>28</v>
      </c>
      <c r="M76" s="56">
        <f t="shared" si="89"/>
        <v>0.54478149901611239</v>
      </c>
      <c r="N76" s="56">
        <f t="shared" si="90"/>
        <v>0.45521850098388766</v>
      </c>
      <c r="O76" s="56">
        <f t="shared" si="91"/>
        <v>0</v>
      </c>
      <c r="P76" s="56">
        <f t="shared" si="92"/>
        <v>0</v>
      </c>
      <c r="Q76" s="56">
        <f t="shared" si="99"/>
        <v>0.7857142857142857</v>
      </c>
      <c r="R76" s="56">
        <f t="shared" si="100"/>
        <v>0.21428571428571427</v>
      </c>
      <c r="S76" s="56">
        <f t="shared" si="101"/>
        <v>0</v>
      </c>
      <c r="T76" s="56">
        <f t="shared" si="102"/>
        <v>0</v>
      </c>
      <c r="U76" s="75">
        <f t="shared" si="103"/>
        <v>1.7776223776223772</v>
      </c>
      <c r="V76" s="75">
        <f t="shared" si="104"/>
        <v>5.4463869463869452</v>
      </c>
      <c r="W76" s="75" t="e">
        <f t="shared" si="105"/>
        <v>#DIV/0!</v>
      </c>
      <c r="X76" s="75" t="e">
        <f t="shared" si="106"/>
        <v>#DIV/0!</v>
      </c>
    </row>
    <row r="77" spans="1:24" hidden="1">
      <c r="A77" t="s">
        <v>28</v>
      </c>
      <c r="B77" t="s">
        <v>77</v>
      </c>
      <c r="C77" s="55"/>
      <c r="D77" s="55">
        <v>5.4626865671641793</v>
      </c>
      <c r="E77" s="55"/>
      <c r="F77" s="55"/>
      <c r="G77" s="55">
        <v>5.4626865671641793</v>
      </c>
      <c r="I77">
        <v>1</v>
      </c>
      <c r="L77">
        <v>1</v>
      </c>
      <c r="M77" s="56">
        <f t="shared" si="89"/>
        <v>0</v>
      </c>
      <c r="N77" s="56">
        <f t="shared" si="90"/>
        <v>1</v>
      </c>
      <c r="O77" s="56">
        <f t="shared" si="91"/>
        <v>0</v>
      </c>
      <c r="P77" s="56">
        <f t="shared" si="92"/>
        <v>0</v>
      </c>
      <c r="Q77" s="56">
        <f t="shared" si="99"/>
        <v>0</v>
      </c>
      <c r="R77" s="56">
        <f t="shared" si="100"/>
        <v>1</v>
      </c>
      <c r="S77" s="56">
        <f t="shared" si="101"/>
        <v>0</v>
      </c>
      <c r="T77" s="56">
        <f t="shared" si="102"/>
        <v>0</v>
      </c>
      <c r="U77" s="75" t="e">
        <f t="shared" si="103"/>
        <v>#DIV/0!</v>
      </c>
      <c r="V77" s="75">
        <f t="shared" si="104"/>
        <v>5.4626865671641793</v>
      </c>
      <c r="W77" s="75" t="e">
        <f t="shared" si="105"/>
        <v>#DIV/0!</v>
      </c>
      <c r="X77" s="75" t="e">
        <f t="shared" si="106"/>
        <v>#DIV/0!</v>
      </c>
    </row>
    <row r="78" spans="1:24" hidden="1">
      <c r="A78" t="s">
        <v>29</v>
      </c>
      <c r="B78" t="s">
        <v>7</v>
      </c>
      <c r="C78" s="55">
        <f>SUM(C79:C83)</f>
        <v>619.00246379940484</v>
      </c>
      <c r="D78" s="55">
        <f t="shared" ref="D78:G78" si="113">SUM(D79:D83)</f>
        <v>2819.2199697565438</v>
      </c>
      <c r="E78" s="55">
        <f t="shared" si="113"/>
        <v>6277.6095068578934</v>
      </c>
      <c r="F78" s="55">
        <f t="shared" si="113"/>
        <v>15752.17828664895</v>
      </c>
      <c r="G78" s="55">
        <f t="shared" si="113"/>
        <v>25468.01022706279</v>
      </c>
      <c r="H78" s="74">
        <f t="shared" ref="H78" si="114">SUM(H79:H83)</f>
        <v>246</v>
      </c>
      <c r="I78" s="74">
        <f t="shared" ref="I78" si="115">SUM(I79:I83)</f>
        <v>245</v>
      </c>
      <c r="J78" s="74">
        <f t="shared" ref="J78" si="116">SUM(J79:J83)</f>
        <v>113</v>
      </c>
      <c r="K78" s="74">
        <f t="shared" ref="K78" si="117">SUM(K79:K83)</f>
        <v>58</v>
      </c>
      <c r="L78" s="74">
        <f t="shared" ref="L78" si="118">SUM(L79:L83)</f>
        <v>662</v>
      </c>
      <c r="M78" s="56">
        <f t="shared" si="89"/>
        <v>2.4305097189793064E-2</v>
      </c>
      <c r="N78" s="56">
        <f t="shared" si="90"/>
        <v>0.11069651475013102</v>
      </c>
      <c r="O78" s="56">
        <f t="shared" si="91"/>
        <v>0.24648998688508403</v>
      </c>
      <c r="P78" s="56">
        <f t="shared" si="92"/>
        <v>0.61850840117499195</v>
      </c>
      <c r="Q78" s="56">
        <f t="shared" si="99"/>
        <v>0.37160120845921452</v>
      </c>
      <c r="R78" s="56">
        <f t="shared" si="100"/>
        <v>0.37009063444108764</v>
      </c>
      <c r="S78" s="56">
        <f t="shared" si="101"/>
        <v>0.17069486404833836</v>
      </c>
      <c r="T78" s="56">
        <f t="shared" si="102"/>
        <v>8.7613293051359523E-2</v>
      </c>
      <c r="U78" s="75">
        <f t="shared" si="103"/>
        <v>2.5162701780463612</v>
      </c>
      <c r="V78" s="75">
        <f t="shared" si="104"/>
        <v>11.507020284720587</v>
      </c>
      <c r="W78" s="75">
        <f t="shared" si="105"/>
        <v>55.554066432370739</v>
      </c>
      <c r="X78" s="75">
        <f t="shared" si="106"/>
        <v>271.58928080429223</v>
      </c>
    </row>
    <row r="79" spans="1:24" hidden="1">
      <c r="A79" t="s">
        <v>29</v>
      </c>
      <c r="B79" t="s">
        <v>75</v>
      </c>
      <c r="C79" s="55">
        <v>18.150684931506849</v>
      </c>
      <c r="D79" s="55">
        <v>261.16438356164389</v>
      </c>
      <c r="E79" s="55">
        <v>1986.2191780821915</v>
      </c>
      <c r="F79" s="55">
        <v>11385.342465753429</v>
      </c>
      <c r="G79" s="55">
        <v>13650.876712328771</v>
      </c>
      <c r="H79">
        <v>5</v>
      </c>
      <c r="I79">
        <v>19</v>
      </c>
      <c r="J79">
        <v>33</v>
      </c>
      <c r="K79">
        <v>42</v>
      </c>
      <c r="L79">
        <v>99</v>
      </c>
      <c r="M79" s="56">
        <f t="shared" si="89"/>
        <v>1.3296351079864403E-3</v>
      </c>
      <c r="N79" s="56">
        <f t="shared" si="90"/>
        <v>1.9131693082084143E-2</v>
      </c>
      <c r="O79" s="56">
        <f t="shared" si="91"/>
        <v>0.14550121724331011</v>
      </c>
      <c r="P79" s="56">
        <f t="shared" si="92"/>
        <v>0.83403745456661926</v>
      </c>
      <c r="Q79" s="56">
        <f t="shared" si="99"/>
        <v>5.0505050505050504E-2</v>
      </c>
      <c r="R79" s="56">
        <f t="shared" si="100"/>
        <v>0.19191919191919191</v>
      </c>
      <c r="S79" s="56">
        <f t="shared" si="101"/>
        <v>0.33333333333333331</v>
      </c>
      <c r="T79" s="56">
        <f t="shared" si="102"/>
        <v>0.42424242424242425</v>
      </c>
      <c r="U79" s="75">
        <f t="shared" si="103"/>
        <v>3.6301369863013697</v>
      </c>
      <c r="V79" s="75">
        <f t="shared" si="104"/>
        <v>13.745493871665468</v>
      </c>
      <c r="W79" s="75">
        <f t="shared" si="105"/>
        <v>60.188459941884595</v>
      </c>
      <c r="X79" s="75">
        <f t="shared" si="106"/>
        <v>271.07958251793877</v>
      </c>
    </row>
    <row r="80" spans="1:24" hidden="1">
      <c r="A80" t="s">
        <v>29</v>
      </c>
      <c r="B80" t="s">
        <v>76</v>
      </c>
      <c r="C80" s="55">
        <v>56.43</v>
      </c>
      <c r="D80" s="55">
        <v>1391.6980000000005</v>
      </c>
      <c r="E80" s="55">
        <v>1216.7399999999998</v>
      </c>
      <c r="F80" s="55">
        <v>724</v>
      </c>
      <c r="G80" s="55">
        <v>3388.8680000000004</v>
      </c>
      <c r="H80">
        <v>24</v>
      </c>
      <c r="I80">
        <v>125</v>
      </c>
      <c r="J80">
        <v>22</v>
      </c>
      <c r="K80">
        <v>2</v>
      </c>
      <c r="L80">
        <v>173</v>
      </c>
      <c r="M80" s="56">
        <f t="shared" si="89"/>
        <v>1.6651578049071251E-2</v>
      </c>
      <c r="N80" s="56">
        <f t="shared" si="90"/>
        <v>0.41066751493419051</v>
      </c>
      <c r="O80" s="56">
        <f t="shared" si="91"/>
        <v>0.35904024588741718</v>
      </c>
      <c r="P80" s="56">
        <f t="shared" si="92"/>
        <v>0.21364066112932104</v>
      </c>
      <c r="Q80" s="56">
        <f t="shared" si="99"/>
        <v>0.13872832369942195</v>
      </c>
      <c r="R80" s="56">
        <f t="shared" si="100"/>
        <v>0.7225433526011561</v>
      </c>
      <c r="S80" s="56">
        <f t="shared" si="101"/>
        <v>0.12716763005780346</v>
      </c>
      <c r="T80" s="56">
        <f t="shared" si="102"/>
        <v>1.1560693641618497E-2</v>
      </c>
      <c r="U80" s="75">
        <f t="shared" si="103"/>
        <v>2.3512499999999998</v>
      </c>
      <c r="V80" s="75">
        <f t="shared" si="104"/>
        <v>11.133584000000004</v>
      </c>
      <c r="W80" s="75">
        <f t="shared" si="105"/>
        <v>55.306363636363628</v>
      </c>
      <c r="X80" s="75">
        <f t="shared" si="106"/>
        <v>362</v>
      </c>
    </row>
    <row r="81" spans="1:24" hidden="1">
      <c r="A81" t="s">
        <v>29</v>
      </c>
      <c r="B81" t="s">
        <v>78</v>
      </c>
      <c r="C81" s="55">
        <v>479.55944055944019</v>
      </c>
      <c r="D81" s="55">
        <v>594.66853146853157</v>
      </c>
      <c r="E81" s="55">
        <v>104.89510489510488</v>
      </c>
      <c r="F81" s="55"/>
      <c r="G81" s="55">
        <v>1179.1230769230765</v>
      </c>
      <c r="H81">
        <v>196</v>
      </c>
      <c r="I81">
        <v>60</v>
      </c>
      <c r="J81">
        <v>4</v>
      </c>
      <c r="L81">
        <v>260</v>
      </c>
      <c r="M81" s="56">
        <f t="shared" si="89"/>
        <v>0.40670855311461745</v>
      </c>
      <c r="N81" s="56">
        <f t="shared" si="90"/>
        <v>0.50433117891333279</v>
      </c>
      <c r="O81" s="56">
        <f t="shared" si="91"/>
        <v>8.8960267972049895E-2</v>
      </c>
      <c r="P81" s="56">
        <f t="shared" si="92"/>
        <v>0</v>
      </c>
      <c r="Q81" s="56">
        <f t="shared" si="99"/>
        <v>0.75384615384615383</v>
      </c>
      <c r="R81" s="56">
        <f t="shared" si="100"/>
        <v>0.23076923076923078</v>
      </c>
      <c r="S81" s="56">
        <f t="shared" si="101"/>
        <v>1.5384615384615385E-2</v>
      </c>
      <c r="T81" s="56">
        <f t="shared" si="102"/>
        <v>0</v>
      </c>
      <c r="U81" s="75">
        <f t="shared" si="103"/>
        <v>2.4467318395889808</v>
      </c>
      <c r="V81" s="75">
        <f t="shared" si="104"/>
        <v>9.9111421911421935</v>
      </c>
      <c r="W81" s="75">
        <f t="shared" si="105"/>
        <v>26.22377622377622</v>
      </c>
      <c r="X81" s="75" t="e">
        <f t="shared" si="106"/>
        <v>#DIV/0!</v>
      </c>
    </row>
    <row r="82" spans="1:24">
      <c r="A82" t="s">
        <v>29</v>
      </c>
      <c r="B82" t="s">
        <v>79</v>
      </c>
      <c r="C82" s="55">
        <v>40.996666666666663</v>
      </c>
      <c r="D82" s="55">
        <v>25.166666666666668</v>
      </c>
      <c r="E82" s="55"/>
      <c r="F82" s="55"/>
      <c r="G82" s="55">
        <v>66.163333333333327</v>
      </c>
      <c r="H82">
        <v>15</v>
      </c>
      <c r="I82">
        <v>3</v>
      </c>
      <c r="L82">
        <v>18</v>
      </c>
      <c r="M82" s="56">
        <f t="shared" si="89"/>
        <v>0.6196281928560633</v>
      </c>
      <c r="N82" s="56">
        <f t="shared" si="90"/>
        <v>0.38037180714393676</v>
      </c>
      <c r="O82" s="56">
        <f t="shared" si="91"/>
        <v>0</v>
      </c>
      <c r="P82" s="56">
        <f t="shared" si="92"/>
        <v>0</v>
      </c>
      <c r="Q82" s="56">
        <f t="shared" si="99"/>
        <v>0.83333333333333337</v>
      </c>
      <c r="R82" s="56">
        <f t="shared" si="100"/>
        <v>0.16666666666666666</v>
      </c>
      <c r="S82" s="56">
        <f t="shared" si="101"/>
        <v>0</v>
      </c>
      <c r="T82" s="56">
        <f t="shared" si="102"/>
        <v>0</v>
      </c>
      <c r="U82" s="75">
        <f t="shared" si="103"/>
        <v>2.733111111111111</v>
      </c>
      <c r="V82" s="75">
        <f t="shared" si="104"/>
        <v>8.3888888888888893</v>
      </c>
      <c r="W82" s="75" t="e">
        <f t="shared" si="105"/>
        <v>#DIV/0!</v>
      </c>
      <c r="X82" s="75" t="e">
        <f t="shared" si="106"/>
        <v>#DIV/0!</v>
      </c>
    </row>
    <row r="83" spans="1:24" hidden="1">
      <c r="A83" t="s">
        <v>29</v>
      </c>
      <c r="B83" t="s">
        <v>77</v>
      </c>
      <c r="C83" s="55">
        <v>23.865671641791046</v>
      </c>
      <c r="D83" s="55">
        <v>546.52238805970148</v>
      </c>
      <c r="E83" s="55">
        <v>2969.7552238805974</v>
      </c>
      <c r="F83" s="55">
        <v>3642.8358208955219</v>
      </c>
      <c r="G83" s="55">
        <v>7182.9791044776121</v>
      </c>
      <c r="H83">
        <v>6</v>
      </c>
      <c r="I83">
        <v>38</v>
      </c>
      <c r="J83">
        <v>54</v>
      </c>
      <c r="K83">
        <v>14</v>
      </c>
      <c r="L83">
        <v>112</v>
      </c>
      <c r="M83" s="56">
        <f t="shared" si="89"/>
        <v>3.3225311245739307E-3</v>
      </c>
      <c r="N83" s="56">
        <f t="shared" si="90"/>
        <v>7.6085754964680188E-2</v>
      </c>
      <c r="O83" s="56">
        <f t="shared" si="91"/>
        <v>0.41344338897343558</v>
      </c>
      <c r="P83" s="56">
        <f t="shared" si="92"/>
        <v>0.50714832493731021</v>
      </c>
      <c r="Q83" s="56">
        <f t="shared" si="99"/>
        <v>5.3571428571428568E-2</v>
      </c>
      <c r="R83" s="56">
        <f t="shared" si="100"/>
        <v>0.3392857142857143</v>
      </c>
      <c r="S83" s="56">
        <f t="shared" si="101"/>
        <v>0.48214285714285715</v>
      </c>
      <c r="T83" s="56">
        <f t="shared" si="102"/>
        <v>0.125</v>
      </c>
      <c r="U83" s="75">
        <f t="shared" si="103"/>
        <v>3.9776119402985075</v>
      </c>
      <c r="V83" s="75">
        <f t="shared" si="104"/>
        <v>14.38216810683425</v>
      </c>
      <c r="W83" s="75">
        <f t="shared" si="105"/>
        <v>54.995467108899952</v>
      </c>
      <c r="X83" s="75">
        <f t="shared" si="106"/>
        <v>260.20255863539444</v>
      </c>
    </row>
    <row r="84" spans="1:24" hidden="1">
      <c r="A84" t="s">
        <v>30</v>
      </c>
      <c r="B84" t="s">
        <v>7</v>
      </c>
      <c r="C84" s="55">
        <f>SUM(C85:C89)</f>
        <v>69.855610061580194</v>
      </c>
      <c r="D84" s="55">
        <f t="shared" ref="D84:G84" si="119">SUM(D85:D89)</f>
        <v>201.59157226607644</v>
      </c>
      <c r="E84" s="55">
        <f t="shared" si="119"/>
        <v>79.656511960744211</v>
      </c>
      <c r="F84" s="55">
        <f t="shared" si="119"/>
        <v>575.34246575342468</v>
      </c>
      <c r="G84" s="55">
        <f t="shared" si="119"/>
        <v>926.44616004182535</v>
      </c>
      <c r="H84" s="74">
        <f t="shared" ref="H84" si="120">SUM(H85:H89)</f>
        <v>33</v>
      </c>
      <c r="I84" s="74">
        <f t="shared" ref="I84" si="121">SUM(I85:I89)</f>
        <v>15</v>
      </c>
      <c r="J84" s="74">
        <f t="shared" ref="J84" si="122">SUM(J85:J89)</f>
        <v>2</v>
      </c>
      <c r="K84" s="74">
        <f t="shared" ref="K84" si="123">SUM(K85:K89)</f>
        <v>2</v>
      </c>
      <c r="L84" s="74">
        <f t="shared" ref="L84" si="124">SUM(L85:L89)</f>
        <v>52</v>
      </c>
      <c r="M84" s="56">
        <f t="shared" si="89"/>
        <v>7.5401694210083928E-2</v>
      </c>
      <c r="N84" s="56">
        <f t="shared" si="90"/>
        <v>0.21759664075565427</v>
      </c>
      <c r="O84" s="56">
        <f t="shared" si="91"/>
        <v>8.5980724402968042E-2</v>
      </c>
      <c r="P84" s="56">
        <f t="shared" si="92"/>
        <v>0.62102094063129398</v>
      </c>
      <c r="Q84" s="56">
        <f t="shared" si="99"/>
        <v>0.63461538461538458</v>
      </c>
      <c r="R84" s="56">
        <f t="shared" si="100"/>
        <v>0.28846153846153844</v>
      </c>
      <c r="S84" s="56">
        <f t="shared" si="101"/>
        <v>3.8461538461538464E-2</v>
      </c>
      <c r="T84" s="56">
        <f t="shared" si="102"/>
        <v>3.8461538461538464E-2</v>
      </c>
      <c r="U84" s="75">
        <f t="shared" si="103"/>
        <v>2.1168366685327333</v>
      </c>
      <c r="V84" s="75">
        <f t="shared" si="104"/>
        <v>13.439438151071762</v>
      </c>
      <c r="W84" s="75">
        <f t="shared" si="105"/>
        <v>39.828255980372106</v>
      </c>
      <c r="X84" s="75">
        <f t="shared" si="106"/>
        <v>287.67123287671234</v>
      </c>
    </row>
    <row r="85" spans="1:24" hidden="1">
      <c r="A85" t="s">
        <v>30</v>
      </c>
      <c r="B85" t="s">
        <v>75</v>
      </c>
      <c r="C85" s="55"/>
      <c r="D85" s="55">
        <v>21.917808219178081</v>
      </c>
      <c r="E85" s="55">
        <v>43.835616438356162</v>
      </c>
      <c r="F85" s="55">
        <v>575.34246575342468</v>
      </c>
      <c r="G85" s="55">
        <v>641.09589041095887</v>
      </c>
      <c r="I85">
        <v>1</v>
      </c>
      <c r="J85">
        <v>1</v>
      </c>
      <c r="K85">
        <v>2</v>
      </c>
      <c r="L85">
        <v>4</v>
      </c>
      <c r="M85" s="56">
        <f t="shared" si="89"/>
        <v>0</v>
      </c>
      <c r="N85" s="56">
        <f t="shared" si="90"/>
        <v>3.4188034188034185E-2</v>
      </c>
      <c r="O85" s="56">
        <f t="shared" si="91"/>
        <v>6.8376068376068369E-2</v>
      </c>
      <c r="P85" s="56">
        <f t="shared" si="92"/>
        <v>0.89743589743589747</v>
      </c>
      <c r="Q85" s="56">
        <f t="shared" si="99"/>
        <v>0</v>
      </c>
      <c r="R85" s="56">
        <f t="shared" si="100"/>
        <v>0.25</v>
      </c>
      <c r="S85" s="56">
        <f t="shared" si="101"/>
        <v>0.25</v>
      </c>
      <c r="T85" s="56">
        <f t="shared" si="102"/>
        <v>0.5</v>
      </c>
      <c r="U85" s="75" t="e">
        <f t="shared" si="103"/>
        <v>#DIV/0!</v>
      </c>
      <c r="V85" s="75">
        <f t="shared" si="104"/>
        <v>21.917808219178081</v>
      </c>
      <c r="W85" s="75">
        <f t="shared" si="105"/>
        <v>43.835616438356162</v>
      </c>
      <c r="X85" s="75">
        <f t="shared" si="106"/>
        <v>287.67123287671234</v>
      </c>
    </row>
    <row r="86" spans="1:24" hidden="1">
      <c r="A86" t="s">
        <v>30</v>
      </c>
      <c r="B86" t="s">
        <v>76</v>
      </c>
      <c r="C86" s="55">
        <v>3.27</v>
      </c>
      <c r="D86" s="55"/>
      <c r="E86" s="55"/>
      <c r="F86" s="55"/>
      <c r="G86" s="55">
        <v>3.27</v>
      </c>
      <c r="H86">
        <v>1</v>
      </c>
      <c r="L86">
        <v>1</v>
      </c>
      <c r="M86" s="56">
        <f t="shared" si="89"/>
        <v>1</v>
      </c>
      <c r="N86" s="56">
        <f t="shared" si="90"/>
        <v>0</v>
      </c>
      <c r="O86" s="56">
        <f t="shared" si="91"/>
        <v>0</v>
      </c>
      <c r="P86" s="56">
        <f t="shared" si="92"/>
        <v>0</v>
      </c>
      <c r="Q86" s="56">
        <f t="shared" si="99"/>
        <v>1</v>
      </c>
      <c r="R86" s="56">
        <f t="shared" si="100"/>
        <v>0</v>
      </c>
      <c r="S86" s="56">
        <f t="shared" si="101"/>
        <v>0</v>
      </c>
      <c r="T86" s="56">
        <f t="shared" si="102"/>
        <v>0</v>
      </c>
      <c r="U86" s="75">
        <f t="shared" si="103"/>
        <v>3.27</v>
      </c>
      <c r="V86" s="75" t="e">
        <f t="shared" si="104"/>
        <v>#DIV/0!</v>
      </c>
      <c r="W86" s="75" t="e">
        <f t="shared" si="105"/>
        <v>#DIV/0!</v>
      </c>
      <c r="X86" s="75" t="e">
        <f t="shared" si="106"/>
        <v>#DIV/0!</v>
      </c>
    </row>
    <row r="87" spans="1:24" hidden="1">
      <c r="A87" t="s">
        <v>30</v>
      </c>
      <c r="B87" t="s">
        <v>78</v>
      </c>
      <c r="C87" s="55">
        <v>38.972027972027959</v>
      </c>
      <c r="D87" s="55">
        <v>16.78321678321678</v>
      </c>
      <c r="E87" s="55"/>
      <c r="F87" s="55"/>
      <c r="G87" s="55">
        <v>55.755244755244739</v>
      </c>
      <c r="H87">
        <v>22</v>
      </c>
      <c r="I87">
        <v>2</v>
      </c>
      <c r="L87">
        <v>24</v>
      </c>
      <c r="M87" s="56">
        <f t="shared" si="89"/>
        <v>0.69898407124043649</v>
      </c>
      <c r="N87" s="56">
        <f t="shared" si="90"/>
        <v>0.30101592875956357</v>
      </c>
      <c r="O87" s="56">
        <f t="shared" si="91"/>
        <v>0</v>
      </c>
      <c r="P87" s="56">
        <f t="shared" si="92"/>
        <v>0</v>
      </c>
      <c r="Q87" s="56">
        <f t="shared" si="99"/>
        <v>0.91666666666666663</v>
      </c>
      <c r="R87" s="56">
        <f t="shared" si="100"/>
        <v>8.3333333333333329E-2</v>
      </c>
      <c r="S87" s="56">
        <f t="shared" si="101"/>
        <v>0</v>
      </c>
      <c r="T87" s="56">
        <f t="shared" si="102"/>
        <v>0</v>
      </c>
      <c r="U87" s="75">
        <f t="shared" si="103"/>
        <v>1.7714558169103618</v>
      </c>
      <c r="V87" s="75">
        <f t="shared" si="104"/>
        <v>8.3916083916083899</v>
      </c>
      <c r="W87" s="75" t="e">
        <f t="shared" si="105"/>
        <v>#DIV/0!</v>
      </c>
      <c r="X87" s="75" t="e">
        <f t="shared" si="106"/>
        <v>#DIV/0!</v>
      </c>
    </row>
    <row r="88" spans="1:24">
      <c r="A88" t="s">
        <v>30</v>
      </c>
      <c r="B88" t="s">
        <v>79</v>
      </c>
      <c r="C88" s="55">
        <v>14.33</v>
      </c>
      <c r="D88" s="55">
        <v>7.6666666666666661</v>
      </c>
      <c r="E88" s="55"/>
      <c r="F88" s="55"/>
      <c r="G88" s="55">
        <v>21.996666666666666</v>
      </c>
      <c r="H88">
        <v>5</v>
      </c>
      <c r="I88">
        <v>1</v>
      </c>
      <c r="L88">
        <v>6</v>
      </c>
      <c r="M88" s="56">
        <f t="shared" si="89"/>
        <v>0.651462342779209</v>
      </c>
      <c r="N88" s="56">
        <f t="shared" si="90"/>
        <v>0.348537657220791</v>
      </c>
      <c r="O88" s="56">
        <f t="shared" si="91"/>
        <v>0</v>
      </c>
      <c r="P88" s="56">
        <f t="shared" si="92"/>
        <v>0</v>
      </c>
      <c r="Q88" s="56">
        <f t="shared" si="99"/>
        <v>0.83333333333333337</v>
      </c>
      <c r="R88" s="56">
        <f t="shared" si="100"/>
        <v>0.16666666666666666</v>
      </c>
      <c r="S88" s="56">
        <f t="shared" si="101"/>
        <v>0</v>
      </c>
      <c r="T88" s="56">
        <f t="shared" si="102"/>
        <v>0</v>
      </c>
      <c r="U88" s="75">
        <f t="shared" si="103"/>
        <v>2.8660000000000001</v>
      </c>
      <c r="V88" s="75">
        <f t="shared" si="104"/>
        <v>7.6666666666666661</v>
      </c>
      <c r="W88" s="75" t="e">
        <f t="shared" si="105"/>
        <v>#DIV/0!</v>
      </c>
      <c r="X88" s="75" t="e">
        <f t="shared" si="106"/>
        <v>#DIV/0!</v>
      </c>
    </row>
    <row r="89" spans="1:24" hidden="1">
      <c r="A89" t="s">
        <v>30</v>
      </c>
      <c r="B89" t="s">
        <v>77</v>
      </c>
      <c r="C89" s="55">
        <v>13.283582089552237</v>
      </c>
      <c r="D89" s="55">
        <v>155.22388059701493</v>
      </c>
      <c r="E89" s="55">
        <v>35.820895522388057</v>
      </c>
      <c r="F89" s="55"/>
      <c r="G89" s="55">
        <v>204.32835820895519</v>
      </c>
      <c r="H89">
        <v>5</v>
      </c>
      <c r="I89">
        <v>11</v>
      </c>
      <c r="J89">
        <v>1</v>
      </c>
      <c r="L89">
        <v>17</v>
      </c>
      <c r="M89" s="56">
        <f t="shared" si="89"/>
        <v>6.501095690284879E-2</v>
      </c>
      <c r="N89" s="56">
        <f t="shared" si="90"/>
        <v>0.75967859751643552</v>
      </c>
      <c r="O89" s="56">
        <f t="shared" si="91"/>
        <v>0.17531044558071587</v>
      </c>
      <c r="P89" s="56">
        <f t="shared" si="92"/>
        <v>0</v>
      </c>
      <c r="Q89" s="56">
        <f t="shared" si="99"/>
        <v>0.29411764705882354</v>
      </c>
      <c r="R89" s="56">
        <f t="shared" si="100"/>
        <v>0.6470588235294118</v>
      </c>
      <c r="S89" s="56">
        <f t="shared" si="101"/>
        <v>5.8823529411764705E-2</v>
      </c>
      <c r="T89" s="56">
        <f t="shared" si="102"/>
        <v>0</v>
      </c>
      <c r="U89" s="75">
        <f t="shared" si="103"/>
        <v>2.6567164179104474</v>
      </c>
      <c r="V89" s="75">
        <f t="shared" si="104"/>
        <v>14.111261872455902</v>
      </c>
      <c r="W89" s="75">
        <f t="shared" si="105"/>
        <v>35.820895522388057</v>
      </c>
      <c r="X89" s="75" t="e">
        <f t="shared" si="106"/>
        <v>#DIV/0!</v>
      </c>
    </row>
    <row r="90" spans="1:24" hidden="1">
      <c r="A90" t="s">
        <v>31</v>
      </c>
      <c r="B90" t="s">
        <v>7</v>
      </c>
      <c r="C90" s="55">
        <f>SUM(C91:C94)</f>
        <v>9.79020979020979</v>
      </c>
      <c r="D90" s="55">
        <f t="shared" ref="D90:G90" si="125">SUM(D91:D94)</f>
        <v>58.208955223880594</v>
      </c>
      <c r="E90" s="55">
        <f t="shared" si="125"/>
        <v>315.00419137190761</v>
      </c>
      <c r="F90" s="55">
        <f t="shared" si="125"/>
        <v>3194.029850746268</v>
      </c>
      <c r="G90" s="55">
        <f t="shared" si="125"/>
        <v>3577.0332071322659</v>
      </c>
      <c r="H90" s="74">
        <f t="shared" ref="H90" si="126">SUM(H91:H94)</f>
        <v>4</v>
      </c>
      <c r="I90" s="74">
        <f t="shared" ref="I90" si="127">SUM(I91:I94)</f>
        <v>5</v>
      </c>
      <c r="J90" s="74">
        <f t="shared" ref="J90" si="128">SUM(J91:J94)</f>
        <v>7</v>
      </c>
      <c r="K90" s="74">
        <f t="shared" ref="K90" si="129">SUM(K91:K94)</f>
        <v>9</v>
      </c>
      <c r="L90" s="74">
        <f t="shared" ref="L90" si="130">SUM(L91:L94)</f>
        <v>25</v>
      </c>
      <c r="M90" s="56">
        <f t="shared" si="89"/>
        <v>2.7369636297166705E-3</v>
      </c>
      <c r="N90" s="56">
        <f t="shared" si="90"/>
        <v>1.6272970322952954E-2</v>
      </c>
      <c r="O90" s="56">
        <f t="shared" si="91"/>
        <v>8.8062976531450426E-2</v>
      </c>
      <c r="P90" s="56">
        <f t="shared" si="92"/>
        <v>0.89292708951587996</v>
      </c>
      <c r="Q90" s="56">
        <f t="shared" si="99"/>
        <v>0.16</v>
      </c>
      <c r="R90" s="56">
        <f t="shared" si="100"/>
        <v>0.2</v>
      </c>
      <c r="S90" s="56">
        <f t="shared" si="101"/>
        <v>0.28000000000000003</v>
      </c>
      <c r="T90" s="56">
        <f t="shared" si="102"/>
        <v>0.36</v>
      </c>
      <c r="U90" s="75">
        <f t="shared" si="103"/>
        <v>2.4475524475524475</v>
      </c>
      <c r="V90" s="75">
        <f t="shared" si="104"/>
        <v>11.641791044776118</v>
      </c>
      <c r="W90" s="75">
        <f t="shared" si="105"/>
        <v>45.000598767415376</v>
      </c>
      <c r="X90" s="75">
        <f t="shared" si="106"/>
        <v>354.89220563847425</v>
      </c>
    </row>
    <row r="91" spans="1:24" hidden="1">
      <c r="A91" t="s">
        <v>31</v>
      </c>
      <c r="B91" t="s">
        <v>75</v>
      </c>
      <c r="C91" s="55"/>
      <c r="D91" s="55"/>
      <c r="E91" s="55">
        <v>77.869863013698634</v>
      </c>
      <c r="F91" s="55"/>
      <c r="G91" s="55">
        <v>77.869863013698634</v>
      </c>
      <c r="J91">
        <v>2</v>
      </c>
      <c r="L91">
        <v>2</v>
      </c>
      <c r="M91" s="56">
        <f t="shared" si="89"/>
        <v>0</v>
      </c>
      <c r="N91" s="56">
        <f t="shared" si="90"/>
        <v>0</v>
      </c>
      <c r="O91" s="56">
        <f t="shared" si="91"/>
        <v>1</v>
      </c>
      <c r="P91" s="56">
        <f t="shared" si="92"/>
        <v>0</v>
      </c>
      <c r="Q91" s="56">
        <f t="shared" si="99"/>
        <v>0</v>
      </c>
      <c r="R91" s="56">
        <f t="shared" si="100"/>
        <v>0</v>
      </c>
      <c r="S91" s="56">
        <f t="shared" si="101"/>
        <v>1</v>
      </c>
      <c r="T91" s="56">
        <f t="shared" si="102"/>
        <v>0</v>
      </c>
      <c r="U91" s="75" t="e">
        <f t="shared" si="103"/>
        <v>#DIV/0!</v>
      </c>
      <c r="V91" s="75" t="e">
        <f t="shared" si="104"/>
        <v>#DIV/0!</v>
      </c>
      <c r="W91" s="75">
        <f t="shared" si="105"/>
        <v>38.934931506849317</v>
      </c>
      <c r="X91" s="75" t="e">
        <f t="shared" si="106"/>
        <v>#DIV/0!</v>
      </c>
    </row>
    <row r="92" spans="1:24" hidden="1">
      <c r="A92" t="s">
        <v>31</v>
      </c>
      <c r="B92" t="s">
        <v>76</v>
      </c>
      <c r="C92" s="55"/>
      <c r="D92" s="55"/>
      <c r="E92" s="55">
        <v>44</v>
      </c>
      <c r="F92" s="55"/>
      <c r="G92" s="55">
        <v>44</v>
      </c>
      <c r="J92">
        <v>1</v>
      </c>
      <c r="L92">
        <v>1</v>
      </c>
      <c r="M92" s="56">
        <f t="shared" si="89"/>
        <v>0</v>
      </c>
      <c r="N92" s="56">
        <f t="shared" si="90"/>
        <v>0</v>
      </c>
      <c r="O92" s="56">
        <f t="shared" si="91"/>
        <v>1</v>
      </c>
      <c r="P92" s="56">
        <f t="shared" si="92"/>
        <v>0</v>
      </c>
      <c r="Q92" s="56">
        <f t="shared" si="99"/>
        <v>0</v>
      </c>
      <c r="R92" s="56">
        <f t="shared" si="100"/>
        <v>0</v>
      </c>
      <c r="S92" s="56">
        <f t="shared" si="101"/>
        <v>1</v>
      </c>
      <c r="T92" s="56">
        <f t="shared" si="102"/>
        <v>0</v>
      </c>
      <c r="U92" s="75" t="e">
        <f t="shared" si="103"/>
        <v>#DIV/0!</v>
      </c>
      <c r="V92" s="75" t="e">
        <f t="shared" si="104"/>
        <v>#DIV/0!</v>
      </c>
      <c r="W92" s="75">
        <f t="shared" si="105"/>
        <v>44</v>
      </c>
      <c r="X92" s="75" t="e">
        <f t="shared" si="106"/>
        <v>#DIV/0!</v>
      </c>
    </row>
    <row r="93" spans="1:24" hidden="1">
      <c r="A93" t="s">
        <v>31</v>
      </c>
      <c r="B93" t="s">
        <v>78</v>
      </c>
      <c r="C93" s="55">
        <v>9.79020979020979</v>
      </c>
      <c r="D93" s="55"/>
      <c r="E93" s="55"/>
      <c r="F93" s="55"/>
      <c r="G93" s="55">
        <v>9.79020979020979</v>
      </c>
      <c r="H93">
        <v>4</v>
      </c>
      <c r="L93">
        <v>4</v>
      </c>
      <c r="M93" s="56">
        <f t="shared" si="89"/>
        <v>1</v>
      </c>
      <c r="N93" s="56">
        <f t="shared" si="90"/>
        <v>0</v>
      </c>
      <c r="O93" s="56">
        <f t="shared" si="91"/>
        <v>0</v>
      </c>
      <c r="P93" s="56">
        <f t="shared" si="92"/>
        <v>0</v>
      </c>
      <c r="Q93" s="56">
        <f t="shared" si="99"/>
        <v>1</v>
      </c>
      <c r="R93" s="56">
        <f t="shared" si="100"/>
        <v>0</v>
      </c>
      <c r="S93" s="56">
        <f t="shared" si="101"/>
        <v>0</v>
      </c>
      <c r="T93" s="56">
        <f t="shared" si="102"/>
        <v>0</v>
      </c>
      <c r="U93" s="75">
        <f t="shared" si="103"/>
        <v>2.4475524475524475</v>
      </c>
      <c r="V93" s="75" t="e">
        <f t="shared" si="104"/>
        <v>#DIV/0!</v>
      </c>
      <c r="W93" s="75" t="e">
        <f t="shared" si="105"/>
        <v>#DIV/0!</v>
      </c>
      <c r="X93" s="75" t="e">
        <f t="shared" si="106"/>
        <v>#DIV/0!</v>
      </c>
    </row>
    <row r="94" spans="1:24" hidden="1">
      <c r="A94" t="s">
        <v>31</v>
      </c>
      <c r="B94" t="s">
        <v>77</v>
      </c>
      <c r="C94" s="55"/>
      <c r="D94" s="55">
        <v>58.208955223880594</v>
      </c>
      <c r="E94" s="55">
        <v>193.13432835820896</v>
      </c>
      <c r="F94" s="55">
        <v>3194.029850746268</v>
      </c>
      <c r="G94" s="55">
        <v>3445.3731343283575</v>
      </c>
      <c r="I94">
        <v>5</v>
      </c>
      <c r="J94">
        <v>4</v>
      </c>
      <c r="K94">
        <v>9</v>
      </c>
      <c r="L94">
        <v>18</v>
      </c>
      <c r="M94" s="56">
        <f t="shared" si="89"/>
        <v>0</v>
      </c>
      <c r="N94" s="56">
        <f t="shared" si="90"/>
        <v>1.6894818922197196E-2</v>
      </c>
      <c r="O94" s="56">
        <f t="shared" si="91"/>
        <v>5.6056142782879931E-2</v>
      </c>
      <c r="P94" s="56">
        <f t="shared" si="92"/>
        <v>0.92704903829492291</v>
      </c>
      <c r="Q94" s="56">
        <f t="shared" si="99"/>
        <v>0</v>
      </c>
      <c r="R94" s="56">
        <f t="shared" si="100"/>
        <v>0.27777777777777779</v>
      </c>
      <c r="S94" s="56">
        <f t="shared" si="101"/>
        <v>0.22222222222222221</v>
      </c>
      <c r="T94" s="56">
        <f t="shared" si="102"/>
        <v>0.5</v>
      </c>
      <c r="U94" s="75" t="e">
        <f t="shared" si="103"/>
        <v>#DIV/0!</v>
      </c>
      <c r="V94" s="75">
        <f t="shared" si="104"/>
        <v>11.641791044776118</v>
      </c>
      <c r="W94" s="75">
        <f t="shared" si="105"/>
        <v>48.28358208955224</v>
      </c>
      <c r="X94" s="75">
        <f t="shared" si="106"/>
        <v>354.89220563847425</v>
      </c>
    </row>
    <row r="95" spans="1:24" hidden="1">
      <c r="A95" t="s">
        <v>32</v>
      </c>
      <c r="B95" t="s">
        <v>7</v>
      </c>
      <c r="C95" s="55">
        <f>SUM(C96:C99)</f>
        <v>59.019580419580414</v>
      </c>
      <c r="D95" s="55">
        <f t="shared" ref="D95:G95" si="131">SUM(D96:D99)</f>
        <v>55.400000000000006</v>
      </c>
      <c r="E95" s="55">
        <f t="shared" si="131"/>
        <v>45.671641791044777</v>
      </c>
      <c r="F95" s="55">
        <f t="shared" si="131"/>
        <v>527.39726027397262</v>
      </c>
      <c r="G95" s="55">
        <f t="shared" si="131"/>
        <v>687.48848248459774</v>
      </c>
      <c r="H95" s="74">
        <f t="shared" ref="H95" si="132">SUM(H96:H99)</f>
        <v>31</v>
      </c>
      <c r="I95" s="74">
        <f t="shared" ref="I95" si="133">SUM(I96:I99)</f>
        <v>5</v>
      </c>
      <c r="J95" s="74">
        <f t="shared" ref="J95" si="134">SUM(J96:J99)</f>
        <v>1</v>
      </c>
      <c r="K95" s="74">
        <f t="shared" ref="K95" si="135">SUM(K96:K99)</f>
        <v>1</v>
      </c>
      <c r="L95" s="74">
        <f t="shared" ref="L95" si="136">SUM(L96:L99)</f>
        <v>38</v>
      </c>
      <c r="M95" s="56">
        <f t="shared" si="89"/>
        <v>8.5848100620220455E-2</v>
      </c>
      <c r="N95" s="56">
        <f t="shared" si="90"/>
        <v>8.058316817146266E-2</v>
      </c>
      <c r="O95" s="56">
        <f t="shared" si="91"/>
        <v>6.6432591897374785E-2</v>
      </c>
      <c r="P95" s="56">
        <f t="shared" si="92"/>
        <v>0.76713613931094216</v>
      </c>
      <c r="Q95" s="56">
        <f t="shared" si="99"/>
        <v>0.81578947368421051</v>
      </c>
      <c r="R95" s="56">
        <f t="shared" si="100"/>
        <v>0.13157894736842105</v>
      </c>
      <c r="S95" s="56">
        <f t="shared" si="101"/>
        <v>2.6315789473684209E-2</v>
      </c>
      <c r="T95" s="56">
        <f t="shared" si="102"/>
        <v>2.6315789473684209E-2</v>
      </c>
      <c r="U95" s="75">
        <f t="shared" si="103"/>
        <v>1.9038574328896909</v>
      </c>
      <c r="V95" s="75">
        <f t="shared" si="104"/>
        <v>11.080000000000002</v>
      </c>
      <c r="W95" s="75">
        <f t="shared" si="105"/>
        <v>45.671641791044777</v>
      </c>
      <c r="X95" s="75">
        <f t="shared" si="106"/>
        <v>527.39726027397262</v>
      </c>
    </row>
    <row r="96" spans="1:24" hidden="1">
      <c r="A96" t="s">
        <v>32</v>
      </c>
      <c r="B96" t="s">
        <v>75</v>
      </c>
      <c r="C96" s="55"/>
      <c r="D96" s="55"/>
      <c r="E96" s="55"/>
      <c r="F96" s="55">
        <v>527.39726027397262</v>
      </c>
      <c r="G96" s="55">
        <v>527.39726027397262</v>
      </c>
      <c r="K96">
        <v>1</v>
      </c>
      <c r="L96">
        <v>1</v>
      </c>
      <c r="M96" s="56">
        <f t="shared" si="89"/>
        <v>0</v>
      </c>
      <c r="N96" s="56">
        <f t="shared" si="90"/>
        <v>0</v>
      </c>
      <c r="O96" s="56">
        <f t="shared" si="91"/>
        <v>0</v>
      </c>
      <c r="P96" s="56">
        <f t="shared" si="92"/>
        <v>1</v>
      </c>
      <c r="Q96" s="56">
        <f t="shared" si="99"/>
        <v>0</v>
      </c>
      <c r="R96" s="56">
        <f t="shared" si="100"/>
        <v>0</v>
      </c>
      <c r="S96" s="56">
        <f t="shared" si="101"/>
        <v>0</v>
      </c>
      <c r="T96" s="56">
        <f t="shared" si="102"/>
        <v>1</v>
      </c>
      <c r="U96" s="75" t="e">
        <f t="shared" si="103"/>
        <v>#DIV/0!</v>
      </c>
      <c r="V96" s="75" t="e">
        <f t="shared" si="104"/>
        <v>#DIV/0!</v>
      </c>
      <c r="W96" s="75" t="e">
        <f t="shared" si="105"/>
        <v>#DIV/0!</v>
      </c>
      <c r="X96" s="75">
        <f t="shared" si="106"/>
        <v>527.39726027397262</v>
      </c>
    </row>
    <row r="97" spans="1:24" hidden="1">
      <c r="A97" t="s">
        <v>32</v>
      </c>
      <c r="B97" t="s">
        <v>76</v>
      </c>
      <c r="C97" s="55"/>
      <c r="D97" s="55">
        <v>55.400000000000006</v>
      </c>
      <c r="E97" s="55"/>
      <c r="F97" s="55"/>
      <c r="G97" s="55">
        <v>55.400000000000006</v>
      </c>
      <c r="I97">
        <v>5</v>
      </c>
      <c r="L97">
        <v>5</v>
      </c>
      <c r="M97" s="56">
        <f t="shared" si="89"/>
        <v>0</v>
      </c>
      <c r="N97" s="56">
        <f t="shared" si="90"/>
        <v>1</v>
      </c>
      <c r="O97" s="56">
        <f t="shared" si="91"/>
        <v>0</v>
      </c>
      <c r="P97" s="56">
        <f t="shared" si="92"/>
        <v>0</v>
      </c>
      <c r="Q97" s="56">
        <f t="shared" si="99"/>
        <v>0</v>
      </c>
      <c r="R97" s="56">
        <f t="shared" si="100"/>
        <v>1</v>
      </c>
      <c r="S97" s="56">
        <f t="shared" si="101"/>
        <v>0</v>
      </c>
      <c r="T97" s="56">
        <f t="shared" si="102"/>
        <v>0</v>
      </c>
      <c r="U97" s="75" t="e">
        <f t="shared" si="103"/>
        <v>#DIV/0!</v>
      </c>
      <c r="V97" s="75">
        <f t="shared" si="104"/>
        <v>11.080000000000002</v>
      </c>
      <c r="W97" s="75" t="e">
        <f t="shared" si="105"/>
        <v>#DIV/0!</v>
      </c>
      <c r="X97" s="75" t="e">
        <f t="shared" si="106"/>
        <v>#DIV/0!</v>
      </c>
    </row>
    <row r="98" spans="1:24" hidden="1">
      <c r="A98" t="s">
        <v>32</v>
      </c>
      <c r="B98" t="s">
        <v>78</v>
      </c>
      <c r="C98" s="55">
        <v>59.019580419580414</v>
      </c>
      <c r="D98" s="55"/>
      <c r="E98" s="55"/>
      <c r="F98" s="55"/>
      <c r="G98" s="55">
        <v>59.019580419580414</v>
      </c>
      <c r="H98">
        <v>31</v>
      </c>
      <c r="L98">
        <v>31</v>
      </c>
      <c r="M98" s="56">
        <f t="shared" si="89"/>
        <v>1</v>
      </c>
      <c r="N98" s="56">
        <f t="shared" si="90"/>
        <v>0</v>
      </c>
      <c r="O98" s="56">
        <f t="shared" si="91"/>
        <v>0</v>
      </c>
      <c r="P98" s="56">
        <f t="shared" si="92"/>
        <v>0</v>
      </c>
      <c r="Q98" s="56">
        <f t="shared" si="99"/>
        <v>1</v>
      </c>
      <c r="R98" s="56">
        <f t="shared" si="100"/>
        <v>0</v>
      </c>
      <c r="S98" s="56">
        <f t="shared" si="101"/>
        <v>0</v>
      </c>
      <c r="T98" s="56">
        <f t="shared" si="102"/>
        <v>0</v>
      </c>
      <c r="U98" s="75">
        <f t="shared" si="103"/>
        <v>1.9038574328896909</v>
      </c>
      <c r="V98" s="75" t="e">
        <f t="shared" si="104"/>
        <v>#DIV/0!</v>
      </c>
      <c r="W98" s="75" t="e">
        <f t="shared" si="105"/>
        <v>#DIV/0!</v>
      </c>
      <c r="X98" s="75" t="e">
        <f t="shared" si="106"/>
        <v>#DIV/0!</v>
      </c>
    </row>
    <row r="99" spans="1:24" hidden="1">
      <c r="A99" t="s">
        <v>32</v>
      </c>
      <c r="B99" t="s">
        <v>77</v>
      </c>
      <c r="C99" s="55"/>
      <c r="D99" s="55"/>
      <c r="E99" s="55">
        <v>45.671641791044777</v>
      </c>
      <c r="F99" s="55"/>
      <c r="G99" s="55">
        <v>45.671641791044777</v>
      </c>
      <c r="J99">
        <v>1</v>
      </c>
      <c r="L99">
        <v>1</v>
      </c>
      <c r="M99" s="56">
        <f t="shared" si="89"/>
        <v>0</v>
      </c>
      <c r="N99" s="56">
        <f t="shared" si="90"/>
        <v>0</v>
      </c>
      <c r="O99" s="56">
        <f t="shared" si="91"/>
        <v>1</v>
      </c>
      <c r="P99" s="56">
        <f t="shared" si="92"/>
        <v>0</v>
      </c>
      <c r="Q99" s="56">
        <f t="shared" si="99"/>
        <v>0</v>
      </c>
      <c r="R99" s="56">
        <f t="shared" si="100"/>
        <v>0</v>
      </c>
      <c r="S99" s="56">
        <f t="shared" si="101"/>
        <v>1</v>
      </c>
      <c r="T99" s="56">
        <f t="shared" si="102"/>
        <v>0</v>
      </c>
      <c r="U99" s="75" t="e">
        <f t="shared" si="103"/>
        <v>#DIV/0!</v>
      </c>
      <c r="V99" s="75" t="e">
        <f t="shared" si="104"/>
        <v>#DIV/0!</v>
      </c>
      <c r="W99" s="75">
        <f t="shared" si="105"/>
        <v>45.671641791044777</v>
      </c>
      <c r="X99" s="75" t="e">
        <f t="shared" si="106"/>
        <v>#DIV/0!</v>
      </c>
    </row>
    <row r="100" spans="1:24" hidden="1">
      <c r="A100" t="s">
        <v>33</v>
      </c>
      <c r="B100" t="s">
        <v>7</v>
      </c>
      <c r="C100" s="55">
        <f>SUM(C101)</f>
        <v>2.3776223776223775</v>
      </c>
      <c r="D100" s="55">
        <f t="shared" ref="D100:G100" si="137">SUM(D101)</f>
        <v>0</v>
      </c>
      <c r="E100" s="55">
        <f t="shared" si="137"/>
        <v>0</v>
      </c>
      <c r="F100" s="55">
        <f t="shared" si="137"/>
        <v>0</v>
      </c>
      <c r="G100" s="55">
        <f t="shared" si="137"/>
        <v>2.3776223776223775</v>
      </c>
      <c r="H100" s="74">
        <f t="shared" ref="H100" si="138">SUM(H101)</f>
        <v>2</v>
      </c>
      <c r="I100" s="74">
        <f t="shared" ref="I100" si="139">SUM(I101)</f>
        <v>0</v>
      </c>
      <c r="J100" s="74">
        <f t="shared" ref="J100" si="140">SUM(J101)</f>
        <v>0</v>
      </c>
      <c r="K100" s="74">
        <f t="shared" ref="K100" si="141">SUM(K101)</f>
        <v>0</v>
      </c>
      <c r="L100" s="74">
        <f t="shared" ref="L100" si="142">SUM(L101)</f>
        <v>2</v>
      </c>
      <c r="M100" s="56">
        <f t="shared" si="89"/>
        <v>1</v>
      </c>
      <c r="N100" s="56">
        <f t="shared" si="90"/>
        <v>0</v>
      </c>
      <c r="O100" s="56">
        <f t="shared" si="91"/>
        <v>0</v>
      </c>
      <c r="P100" s="56">
        <f t="shared" si="92"/>
        <v>0</v>
      </c>
      <c r="Q100" s="56">
        <f t="shared" si="99"/>
        <v>1</v>
      </c>
      <c r="R100" s="56">
        <f t="shared" si="100"/>
        <v>0</v>
      </c>
      <c r="S100" s="56">
        <f t="shared" si="101"/>
        <v>0</v>
      </c>
      <c r="T100" s="56">
        <f t="shared" si="102"/>
        <v>0</v>
      </c>
      <c r="U100" s="75">
        <f t="shared" si="103"/>
        <v>1.1888111888111887</v>
      </c>
      <c r="V100" s="75" t="e">
        <f t="shared" si="104"/>
        <v>#DIV/0!</v>
      </c>
      <c r="W100" s="75" t="e">
        <f t="shared" si="105"/>
        <v>#DIV/0!</v>
      </c>
      <c r="X100" s="75" t="e">
        <f t="shared" si="106"/>
        <v>#DIV/0!</v>
      </c>
    </row>
    <row r="101" spans="1:24" hidden="1">
      <c r="A101" t="s">
        <v>33</v>
      </c>
      <c r="B101" t="s">
        <v>78</v>
      </c>
      <c r="C101" s="55">
        <v>2.3776223776223775</v>
      </c>
      <c r="D101" s="55"/>
      <c r="E101" s="55"/>
      <c r="F101" s="55"/>
      <c r="G101" s="55">
        <v>2.3776223776223775</v>
      </c>
      <c r="H101" s="74">
        <v>2</v>
      </c>
      <c r="I101" s="74"/>
      <c r="J101" s="74"/>
      <c r="K101" s="74"/>
      <c r="L101" s="74">
        <v>2</v>
      </c>
      <c r="M101" s="56">
        <f t="shared" si="89"/>
        <v>1</v>
      </c>
      <c r="N101" s="56">
        <f t="shared" si="90"/>
        <v>0</v>
      </c>
      <c r="O101" s="56">
        <f t="shared" si="91"/>
        <v>0</v>
      </c>
      <c r="P101" s="56">
        <f t="shared" si="92"/>
        <v>0</v>
      </c>
      <c r="Q101" s="56">
        <f t="shared" si="99"/>
        <v>1</v>
      </c>
      <c r="R101" s="56">
        <f t="shared" si="100"/>
        <v>0</v>
      </c>
      <c r="S101" s="56">
        <f t="shared" si="101"/>
        <v>0</v>
      </c>
      <c r="T101" s="56">
        <f t="shared" si="102"/>
        <v>0</v>
      </c>
      <c r="U101" s="75">
        <f t="shared" si="103"/>
        <v>1.1888111888111887</v>
      </c>
      <c r="V101" s="75" t="e">
        <f t="shared" si="104"/>
        <v>#DIV/0!</v>
      </c>
      <c r="W101" s="75" t="e">
        <f t="shared" si="105"/>
        <v>#DIV/0!</v>
      </c>
      <c r="X101" s="75" t="e">
        <f t="shared" si="106"/>
        <v>#DIV/0!</v>
      </c>
    </row>
    <row r="102" spans="1:24" hidden="1">
      <c r="A102" t="s">
        <v>34</v>
      </c>
      <c r="B102" t="s">
        <v>7</v>
      </c>
      <c r="C102" s="55">
        <f>SUM(C103:C107)</f>
        <v>285.08302821556549</v>
      </c>
      <c r="D102" s="55">
        <f t="shared" ref="D102:G102" si="143">SUM(D103:D107)</f>
        <v>886.76327902398157</v>
      </c>
      <c r="E102" s="55">
        <f t="shared" si="143"/>
        <v>3249.2557319180514</v>
      </c>
      <c r="F102" s="55">
        <f t="shared" si="143"/>
        <v>9134.0983030055213</v>
      </c>
      <c r="G102" s="55">
        <f t="shared" si="143"/>
        <v>13555.200342163118</v>
      </c>
      <c r="H102" s="74">
        <f t="shared" ref="H102" si="144">SUM(H103:H107)</f>
        <v>115</v>
      </c>
      <c r="I102" s="74">
        <f t="shared" ref="I102" si="145">SUM(I103:I107)</f>
        <v>90</v>
      </c>
      <c r="J102" s="74">
        <f t="shared" ref="J102" si="146">SUM(J103:J107)</f>
        <v>59</v>
      </c>
      <c r="K102" s="74">
        <f t="shared" ref="K102" si="147">SUM(K103:K107)</f>
        <v>24</v>
      </c>
      <c r="L102" s="74">
        <f t="shared" ref="L102" si="148">SUM(L103:L107)</f>
        <v>288</v>
      </c>
      <c r="M102" s="56">
        <f t="shared" ref="M102:M133" si="149">C102/$G102</f>
        <v>2.1031266305140597E-2</v>
      </c>
      <c r="N102" s="56">
        <f t="shared" ref="N102:N133" si="150">D102/$G102</f>
        <v>6.5418677455155436E-2</v>
      </c>
      <c r="O102" s="56">
        <f t="shared" ref="O102:O133" si="151">E102/$G102</f>
        <v>0.23970547464439321</v>
      </c>
      <c r="P102" s="56">
        <f t="shared" ref="P102:P133" si="152">F102/$G102</f>
        <v>0.67384458159531091</v>
      </c>
      <c r="Q102" s="56">
        <f t="shared" si="99"/>
        <v>0.39930555555555558</v>
      </c>
      <c r="R102" s="56">
        <f t="shared" si="100"/>
        <v>0.3125</v>
      </c>
      <c r="S102" s="56">
        <f t="shared" si="101"/>
        <v>0.2048611111111111</v>
      </c>
      <c r="T102" s="56">
        <f t="shared" si="102"/>
        <v>8.3333333333333329E-2</v>
      </c>
      <c r="U102" s="75">
        <f t="shared" si="103"/>
        <v>2.4789828540483954</v>
      </c>
      <c r="V102" s="75">
        <f t="shared" si="104"/>
        <v>9.8529253224886837</v>
      </c>
      <c r="W102" s="75">
        <f t="shared" si="105"/>
        <v>55.072131049458498</v>
      </c>
      <c r="X102" s="75">
        <f t="shared" si="106"/>
        <v>380.58742929189674</v>
      </c>
    </row>
    <row r="103" spans="1:24" hidden="1">
      <c r="A103" t="s">
        <v>34</v>
      </c>
      <c r="B103" t="s">
        <v>75</v>
      </c>
      <c r="C103" s="55"/>
      <c r="D103" s="55">
        <v>33.150684931506845</v>
      </c>
      <c r="E103" s="55">
        <v>260.27397260273972</v>
      </c>
      <c r="F103" s="55">
        <v>4643.8356164383558</v>
      </c>
      <c r="G103" s="55">
        <v>4937.2602739726026</v>
      </c>
      <c r="H103" s="74"/>
      <c r="I103" s="74">
        <v>2</v>
      </c>
      <c r="J103" s="74">
        <v>6</v>
      </c>
      <c r="K103" s="74">
        <v>13</v>
      </c>
      <c r="L103" s="74">
        <v>21</v>
      </c>
      <c r="M103" s="56">
        <f t="shared" si="149"/>
        <v>0</v>
      </c>
      <c r="N103" s="56">
        <f t="shared" si="150"/>
        <v>6.7143887686587859E-3</v>
      </c>
      <c r="O103" s="56">
        <f t="shared" si="151"/>
        <v>5.2716275456411964E-2</v>
      </c>
      <c r="P103" s="56">
        <f t="shared" si="152"/>
        <v>0.94056933577492918</v>
      </c>
      <c r="Q103" s="56">
        <f t="shared" si="99"/>
        <v>0</v>
      </c>
      <c r="R103" s="56">
        <f t="shared" si="100"/>
        <v>9.5238095238095233E-2</v>
      </c>
      <c r="S103" s="56">
        <f t="shared" si="101"/>
        <v>0.2857142857142857</v>
      </c>
      <c r="T103" s="56">
        <f t="shared" si="102"/>
        <v>0.61904761904761907</v>
      </c>
      <c r="U103" s="75" t="e">
        <f t="shared" si="103"/>
        <v>#DIV/0!</v>
      </c>
      <c r="V103" s="75">
        <f t="shared" si="104"/>
        <v>16.575342465753423</v>
      </c>
      <c r="W103" s="75">
        <f t="shared" si="105"/>
        <v>43.378995433789953</v>
      </c>
      <c r="X103" s="75">
        <f t="shared" si="106"/>
        <v>357.21812434141196</v>
      </c>
    </row>
    <row r="104" spans="1:24" hidden="1">
      <c r="A104" t="s">
        <v>34</v>
      </c>
      <c r="B104" t="s">
        <v>76</v>
      </c>
      <c r="C104" s="55">
        <v>21.560000000000002</v>
      </c>
      <c r="D104" s="55">
        <v>681.14400000000012</v>
      </c>
      <c r="E104" s="55">
        <v>2103.7560000000003</v>
      </c>
      <c r="F104" s="55">
        <v>982.8</v>
      </c>
      <c r="G104" s="55">
        <v>3789.26</v>
      </c>
      <c r="H104" s="74">
        <v>8</v>
      </c>
      <c r="I104" s="74">
        <v>71</v>
      </c>
      <c r="J104" s="74">
        <v>37</v>
      </c>
      <c r="K104" s="74">
        <v>5</v>
      </c>
      <c r="L104" s="74">
        <v>121</v>
      </c>
      <c r="M104" s="56">
        <f t="shared" si="149"/>
        <v>5.6897652839868473E-3</v>
      </c>
      <c r="N104" s="56">
        <f t="shared" si="150"/>
        <v>0.17975646960092473</v>
      </c>
      <c r="O104" s="56">
        <f t="shared" si="151"/>
        <v>0.55518913983205165</v>
      </c>
      <c r="P104" s="56">
        <f t="shared" si="152"/>
        <v>0.25936462528303678</v>
      </c>
      <c r="Q104" s="56">
        <f t="shared" si="99"/>
        <v>6.6115702479338845E-2</v>
      </c>
      <c r="R104" s="56">
        <f t="shared" si="100"/>
        <v>0.58677685950413228</v>
      </c>
      <c r="S104" s="56">
        <f t="shared" si="101"/>
        <v>0.30578512396694213</v>
      </c>
      <c r="T104" s="56">
        <f t="shared" si="102"/>
        <v>4.1322314049586778E-2</v>
      </c>
      <c r="U104" s="75">
        <f t="shared" si="103"/>
        <v>2.6950000000000003</v>
      </c>
      <c r="V104" s="75">
        <f t="shared" si="104"/>
        <v>9.5935774647887335</v>
      </c>
      <c r="W104" s="75">
        <f t="shared" si="105"/>
        <v>56.858270270270282</v>
      </c>
      <c r="X104" s="75">
        <f t="shared" si="106"/>
        <v>196.56</v>
      </c>
    </row>
    <row r="105" spans="1:24" hidden="1">
      <c r="A105" t="s">
        <v>34</v>
      </c>
      <c r="B105" t="s">
        <v>78</v>
      </c>
      <c r="C105" s="55">
        <v>238.9608391608391</v>
      </c>
      <c r="D105" s="55">
        <v>129.3342657342657</v>
      </c>
      <c r="E105" s="55">
        <v>27.97202797202797</v>
      </c>
      <c r="F105" s="55"/>
      <c r="G105" s="55">
        <v>396.26713286713277</v>
      </c>
      <c r="H105">
        <v>101</v>
      </c>
      <c r="I105">
        <v>14</v>
      </c>
      <c r="J105">
        <v>1</v>
      </c>
      <c r="L105">
        <v>116</v>
      </c>
      <c r="M105" s="56">
        <f t="shared" si="149"/>
        <v>0.60302967200906354</v>
      </c>
      <c r="N105" s="56">
        <f t="shared" si="150"/>
        <v>0.32638151137715249</v>
      </c>
      <c r="O105" s="56">
        <f t="shared" si="151"/>
        <v>7.0588816613783884E-2</v>
      </c>
      <c r="P105" s="56">
        <f t="shared" si="152"/>
        <v>0</v>
      </c>
      <c r="Q105" s="56">
        <f t="shared" si="99"/>
        <v>0.87068965517241381</v>
      </c>
      <c r="R105" s="56">
        <f t="shared" si="100"/>
        <v>0.1206896551724138</v>
      </c>
      <c r="S105" s="56">
        <f t="shared" si="101"/>
        <v>8.6206896551724137E-3</v>
      </c>
      <c r="T105" s="56">
        <f t="shared" si="102"/>
        <v>0</v>
      </c>
      <c r="U105" s="75">
        <f t="shared" si="103"/>
        <v>2.3659489025825655</v>
      </c>
      <c r="V105" s="75">
        <f t="shared" si="104"/>
        <v>9.2381618381618349</v>
      </c>
      <c r="W105" s="75">
        <f t="shared" si="105"/>
        <v>27.97202797202797</v>
      </c>
      <c r="X105" s="75" t="e">
        <f t="shared" si="106"/>
        <v>#DIV/0!</v>
      </c>
    </row>
    <row r="106" spans="1:24">
      <c r="A106" t="s">
        <v>34</v>
      </c>
      <c r="B106" t="s">
        <v>79</v>
      </c>
      <c r="C106" s="55">
        <v>3.666666666666667</v>
      </c>
      <c r="D106" s="55"/>
      <c r="E106" s="55"/>
      <c r="F106" s="55"/>
      <c r="G106" s="55">
        <v>3.666666666666667</v>
      </c>
      <c r="H106">
        <v>1</v>
      </c>
      <c r="L106">
        <v>1</v>
      </c>
      <c r="M106" s="56">
        <f t="shared" si="149"/>
        <v>1</v>
      </c>
      <c r="N106" s="56">
        <f t="shared" si="150"/>
        <v>0</v>
      </c>
      <c r="O106" s="56">
        <f t="shared" si="151"/>
        <v>0</v>
      </c>
      <c r="P106" s="56">
        <f t="shared" si="152"/>
        <v>0</v>
      </c>
      <c r="Q106" s="56">
        <f t="shared" si="99"/>
        <v>1</v>
      </c>
      <c r="R106" s="56">
        <f t="shared" si="100"/>
        <v>0</v>
      </c>
      <c r="S106" s="56">
        <f t="shared" si="101"/>
        <v>0</v>
      </c>
      <c r="T106" s="56">
        <f t="shared" si="102"/>
        <v>0</v>
      </c>
      <c r="U106" s="75">
        <f t="shared" si="103"/>
        <v>3.666666666666667</v>
      </c>
      <c r="V106" s="75" t="e">
        <f t="shared" si="104"/>
        <v>#DIV/0!</v>
      </c>
      <c r="W106" s="75" t="e">
        <f t="shared" si="105"/>
        <v>#DIV/0!</v>
      </c>
      <c r="X106" s="75" t="e">
        <f t="shared" si="106"/>
        <v>#DIV/0!</v>
      </c>
    </row>
    <row r="107" spans="1:24" hidden="1">
      <c r="A107" t="s">
        <v>34</v>
      </c>
      <c r="B107" t="s">
        <v>77</v>
      </c>
      <c r="C107" s="55">
        <v>20.8955223880597</v>
      </c>
      <c r="D107" s="55">
        <v>43.134328358208954</v>
      </c>
      <c r="E107" s="55">
        <v>857.25373134328333</v>
      </c>
      <c r="F107" s="55">
        <v>3507.4626865671644</v>
      </c>
      <c r="G107" s="55">
        <v>4428.746268656716</v>
      </c>
      <c r="H107">
        <v>5</v>
      </c>
      <c r="I107">
        <v>3</v>
      </c>
      <c r="J107">
        <v>15</v>
      </c>
      <c r="K107">
        <v>6</v>
      </c>
      <c r="L107">
        <v>29</v>
      </c>
      <c r="M107" s="56">
        <f t="shared" si="149"/>
        <v>4.7181574920970859E-3</v>
      </c>
      <c r="N107" s="56">
        <f t="shared" si="150"/>
        <v>9.7396251086861278E-3</v>
      </c>
      <c r="O107" s="56">
        <f t="shared" si="151"/>
        <v>0.19356578122577728</v>
      </c>
      <c r="P107" s="56">
        <f t="shared" si="152"/>
        <v>0.7919764361734396</v>
      </c>
      <c r="Q107" s="56">
        <f t="shared" si="99"/>
        <v>0.17241379310344829</v>
      </c>
      <c r="R107" s="56">
        <f t="shared" si="100"/>
        <v>0.10344827586206896</v>
      </c>
      <c r="S107" s="56">
        <f t="shared" si="101"/>
        <v>0.51724137931034486</v>
      </c>
      <c r="T107" s="56">
        <f t="shared" si="102"/>
        <v>0.20689655172413793</v>
      </c>
      <c r="U107" s="75">
        <f t="shared" si="103"/>
        <v>4.1791044776119399</v>
      </c>
      <c r="V107" s="75">
        <f t="shared" si="104"/>
        <v>14.378109452736318</v>
      </c>
      <c r="W107" s="75">
        <f t="shared" si="105"/>
        <v>57.150248756218886</v>
      </c>
      <c r="X107" s="75">
        <f t="shared" si="106"/>
        <v>584.57711442786069</v>
      </c>
    </row>
    <row r="108" spans="1:24" hidden="1">
      <c r="A108" t="s">
        <v>44</v>
      </c>
      <c r="B108" t="s">
        <v>7</v>
      </c>
      <c r="C108" s="55">
        <f>SUM(C109:C112)</f>
        <v>2.9850746268656714</v>
      </c>
      <c r="D108" s="55">
        <f t="shared" ref="D108:G108" si="153">SUM(D109:D112)</f>
        <v>71.602129214069521</v>
      </c>
      <c r="E108" s="55">
        <f t="shared" si="153"/>
        <v>828.02114087098744</v>
      </c>
      <c r="F108" s="55">
        <f t="shared" si="153"/>
        <v>475.56736863627066</v>
      </c>
      <c r="G108" s="55">
        <f t="shared" si="153"/>
        <v>1378.1757133481933</v>
      </c>
      <c r="H108" s="74">
        <f t="shared" ref="H108" si="154">SUM(H109:H112)</f>
        <v>1</v>
      </c>
      <c r="I108" s="74">
        <f t="shared" ref="I108" si="155">SUM(I109:I112)</f>
        <v>7</v>
      </c>
      <c r="J108" s="74">
        <f t="shared" ref="J108" si="156">SUM(J109:J112)</f>
        <v>15</v>
      </c>
      <c r="K108" s="74">
        <f t="shared" ref="K108" si="157">SUM(K109:K112)</f>
        <v>3</v>
      </c>
      <c r="L108" s="74">
        <f t="shared" ref="L108" si="158">SUM(L109:L112)</f>
        <v>26</v>
      </c>
      <c r="M108" s="56">
        <f t="shared" si="149"/>
        <v>2.1659608408086191E-3</v>
      </c>
      <c r="N108" s="56">
        <f t="shared" si="150"/>
        <v>5.1954281678724797E-2</v>
      </c>
      <c r="O108" s="56">
        <f t="shared" si="151"/>
        <v>0.60080955777355916</v>
      </c>
      <c r="P108" s="56">
        <f t="shared" si="152"/>
        <v>0.34507019970690744</v>
      </c>
      <c r="Q108" s="56">
        <f t="shared" si="99"/>
        <v>3.8461538461538464E-2</v>
      </c>
      <c r="R108" s="56">
        <f t="shared" si="100"/>
        <v>0.26923076923076922</v>
      </c>
      <c r="S108" s="56">
        <f t="shared" si="101"/>
        <v>0.57692307692307687</v>
      </c>
      <c r="T108" s="56">
        <f t="shared" si="102"/>
        <v>0.11538461538461539</v>
      </c>
      <c r="U108" s="75">
        <f t="shared" si="103"/>
        <v>2.9850746268656714</v>
      </c>
      <c r="V108" s="75">
        <f t="shared" si="104"/>
        <v>10.228875602009932</v>
      </c>
      <c r="W108" s="75">
        <f t="shared" si="105"/>
        <v>55.20140939139916</v>
      </c>
      <c r="X108" s="75">
        <f t="shared" si="106"/>
        <v>158.52245621209022</v>
      </c>
    </row>
    <row r="109" spans="1:24" hidden="1">
      <c r="A109" t="s">
        <v>44</v>
      </c>
      <c r="B109" t="s">
        <v>75</v>
      </c>
      <c r="C109" s="55"/>
      <c r="D109" s="55"/>
      <c r="E109" s="55">
        <v>27.397260273972602</v>
      </c>
      <c r="F109" s="55">
        <v>356.16438356164383</v>
      </c>
      <c r="G109" s="55">
        <v>383.56164383561645</v>
      </c>
      <c r="H109" s="74"/>
      <c r="I109" s="74"/>
      <c r="J109" s="74">
        <v>1</v>
      </c>
      <c r="K109" s="74">
        <v>2</v>
      </c>
      <c r="L109" s="74">
        <v>3</v>
      </c>
      <c r="M109" s="56">
        <f t="shared" si="149"/>
        <v>0</v>
      </c>
      <c r="N109" s="56">
        <f t="shared" si="150"/>
        <v>0</v>
      </c>
      <c r="O109" s="56">
        <f t="shared" si="151"/>
        <v>7.1428571428571425E-2</v>
      </c>
      <c r="P109" s="56">
        <f t="shared" si="152"/>
        <v>0.92857142857142849</v>
      </c>
      <c r="Q109" s="56">
        <f t="shared" si="99"/>
        <v>0</v>
      </c>
      <c r="R109" s="56">
        <f t="shared" si="100"/>
        <v>0</v>
      </c>
      <c r="S109" s="56">
        <f t="shared" si="101"/>
        <v>0.33333333333333331</v>
      </c>
      <c r="T109" s="56">
        <f t="shared" si="102"/>
        <v>0.66666666666666663</v>
      </c>
      <c r="U109" s="75" t="e">
        <f t="shared" si="103"/>
        <v>#DIV/0!</v>
      </c>
      <c r="V109" s="75" t="e">
        <f t="shared" si="104"/>
        <v>#DIV/0!</v>
      </c>
      <c r="W109" s="75">
        <f t="shared" si="105"/>
        <v>27.397260273972602</v>
      </c>
      <c r="X109" s="75">
        <f t="shared" si="106"/>
        <v>178.08219178082192</v>
      </c>
    </row>
    <row r="110" spans="1:24" hidden="1">
      <c r="A110" t="s">
        <v>44</v>
      </c>
      <c r="B110" t="s">
        <v>76</v>
      </c>
      <c r="C110" s="55"/>
      <c r="D110" s="55"/>
      <c r="E110" s="55">
        <v>567.4</v>
      </c>
      <c r="F110" s="55"/>
      <c r="G110" s="55">
        <v>567.4</v>
      </c>
      <c r="H110" s="74"/>
      <c r="I110" s="74"/>
      <c r="J110" s="74">
        <v>7</v>
      </c>
      <c r="K110" s="74"/>
      <c r="L110" s="74">
        <v>7</v>
      </c>
      <c r="M110" s="56">
        <f t="shared" si="149"/>
        <v>0</v>
      </c>
      <c r="N110" s="56">
        <f t="shared" si="150"/>
        <v>0</v>
      </c>
      <c r="O110" s="56">
        <f t="shared" si="151"/>
        <v>1</v>
      </c>
      <c r="P110" s="56">
        <f t="shared" si="152"/>
        <v>0</v>
      </c>
      <c r="Q110" s="56">
        <f t="shared" si="99"/>
        <v>0</v>
      </c>
      <c r="R110" s="56">
        <f t="shared" si="100"/>
        <v>0</v>
      </c>
      <c r="S110" s="56">
        <f t="shared" si="101"/>
        <v>1</v>
      </c>
      <c r="T110" s="56">
        <f t="shared" si="102"/>
        <v>0</v>
      </c>
      <c r="U110" s="75" t="e">
        <f t="shared" si="103"/>
        <v>#DIV/0!</v>
      </c>
      <c r="V110" s="75" t="e">
        <f t="shared" si="104"/>
        <v>#DIV/0!</v>
      </c>
      <c r="W110" s="75">
        <f t="shared" si="105"/>
        <v>81.05714285714285</v>
      </c>
      <c r="X110" s="75" t="e">
        <f t="shared" si="106"/>
        <v>#DIV/0!</v>
      </c>
    </row>
    <row r="111" spans="1:24" hidden="1">
      <c r="A111" t="s">
        <v>44</v>
      </c>
      <c r="B111" t="s">
        <v>78</v>
      </c>
      <c r="C111" s="55"/>
      <c r="D111" s="55">
        <v>5.0349650349650341</v>
      </c>
      <c r="E111" s="55"/>
      <c r="F111" s="55"/>
      <c r="G111" s="55">
        <v>5.0349650349650341</v>
      </c>
      <c r="I111">
        <v>1</v>
      </c>
      <c r="L111">
        <v>1</v>
      </c>
      <c r="M111" s="56">
        <f t="shared" si="149"/>
        <v>0</v>
      </c>
      <c r="N111" s="56">
        <f t="shared" si="150"/>
        <v>1</v>
      </c>
      <c r="O111" s="56">
        <f t="shared" si="151"/>
        <v>0</v>
      </c>
      <c r="P111" s="56">
        <f t="shared" si="152"/>
        <v>0</v>
      </c>
      <c r="Q111" s="56">
        <f t="shared" si="99"/>
        <v>0</v>
      </c>
      <c r="R111" s="56">
        <f t="shared" si="100"/>
        <v>1</v>
      </c>
      <c r="S111" s="56">
        <f t="shared" si="101"/>
        <v>0</v>
      </c>
      <c r="T111" s="56">
        <f t="shared" si="102"/>
        <v>0</v>
      </c>
      <c r="U111" s="75" t="e">
        <f t="shared" si="103"/>
        <v>#DIV/0!</v>
      </c>
      <c r="V111" s="75">
        <f t="shared" si="104"/>
        <v>5.0349650349650341</v>
      </c>
      <c r="W111" s="75" t="e">
        <f t="shared" si="105"/>
        <v>#DIV/0!</v>
      </c>
      <c r="X111" s="75" t="e">
        <f t="shared" si="106"/>
        <v>#DIV/0!</v>
      </c>
    </row>
    <row r="112" spans="1:24" hidden="1">
      <c r="A112" t="s">
        <v>44</v>
      </c>
      <c r="B112" t="s">
        <v>77</v>
      </c>
      <c r="C112" s="55">
        <v>2.9850746268656714</v>
      </c>
      <c r="D112" s="55">
        <v>66.567164179104481</v>
      </c>
      <c r="E112" s="55">
        <v>233.2238805970149</v>
      </c>
      <c r="F112" s="55">
        <v>119.40298507462686</v>
      </c>
      <c r="G112" s="55">
        <v>422.17910447761187</v>
      </c>
      <c r="H112">
        <v>1</v>
      </c>
      <c r="I112">
        <v>6</v>
      </c>
      <c r="J112">
        <v>7</v>
      </c>
      <c r="K112">
        <v>1</v>
      </c>
      <c r="L112">
        <v>15</v>
      </c>
      <c r="M112" s="56">
        <f t="shared" si="149"/>
        <v>7.0706356501449488E-3</v>
      </c>
      <c r="N112" s="56">
        <f t="shared" si="150"/>
        <v>0.15767517499823239</v>
      </c>
      <c r="O112" s="56">
        <f t="shared" si="151"/>
        <v>0.5524287633458248</v>
      </c>
      <c r="P112" s="56">
        <f t="shared" si="152"/>
        <v>0.28282542600579796</v>
      </c>
      <c r="Q112" s="56">
        <f t="shared" si="99"/>
        <v>6.6666666666666666E-2</v>
      </c>
      <c r="R112" s="56">
        <f t="shared" si="100"/>
        <v>0.4</v>
      </c>
      <c r="S112" s="56">
        <f t="shared" si="101"/>
        <v>0.46666666666666667</v>
      </c>
      <c r="T112" s="56">
        <f t="shared" si="102"/>
        <v>6.6666666666666666E-2</v>
      </c>
      <c r="U112" s="75">
        <f t="shared" si="103"/>
        <v>2.9850746268656714</v>
      </c>
      <c r="V112" s="75">
        <f t="shared" si="104"/>
        <v>11.09452736318408</v>
      </c>
      <c r="W112" s="75">
        <f t="shared" si="105"/>
        <v>33.317697228144986</v>
      </c>
      <c r="X112" s="75">
        <f t="shared" si="106"/>
        <v>119.40298507462686</v>
      </c>
    </row>
    <row r="113" spans="1:24" hidden="1">
      <c r="A113" t="s">
        <v>35</v>
      </c>
      <c r="B113" t="s">
        <v>7</v>
      </c>
      <c r="C113" s="55">
        <f>SUM(C114:C118)</f>
        <v>209.2970942490345</v>
      </c>
      <c r="D113" s="55">
        <f t="shared" ref="D113:G113" si="159">SUM(D114:D118)</f>
        <v>2406.8431304536812</v>
      </c>
      <c r="E113" s="55">
        <f t="shared" si="159"/>
        <v>7357.5342465753429</v>
      </c>
      <c r="F113" s="55">
        <f t="shared" si="159"/>
        <v>48710.905745246353</v>
      </c>
      <c r="G113" s="55">
        <f t="shared" si="159"/>
        <v>58684.580216524409</v>
      </c>
      <c r="H113" s="74">
        <f t="shared" ref="H113" si="160">SUM(H114:H118)</f>
        <v>66</v>
      </c>
      <c r="I113" s="74">
        <f t="shared" ref="I113" si="161">SUM(I114:I118)</f>
        <v>185</v>
      </c>
      <c r="J113" s="74">
        <f t="shared" ref="J113" si="162">SUM(J114:J118)</f>
        <v>119</v>
      </c>
      <c r="K113" s="74">
        <f t="shared" ref="K113" si="163">SUM(K114:K118)</f>
        <v>119</v>
      </c>
      <c r="L113" s="74">
        <f t="shared" ref="L113" si="164">SUM(L114:L118)</f>
        <v>489</v>
      </c>
      <c r="M113" s="56">
        <f t="shared" si="149"/>
        <v>3.5664751026045615E-3</v>
      </c>
      <c r="N113" s="56">
        <f t="shared" si="150"/>
        <v>4.1013212015376437E-2</v>
      </c>
      <c r="O113" s="56">
        <f t="shared" si="151"/>
        <v>0.12537423322155089</v>
      </c>
      <c r="P113" s="56">
        <f t="shared" si="152"/>
        <v>0.83004607966046817</v>
      </c>
      <c r="Q113" s="56">
        <f t="shared" si="99"/>
        <v>0.13496932515337423</v>
      </c>
      <c r="R113" s="56">
        <f t="shared" si="100"/>
        <v>0.3783231083844581</v>
      </c>
      <c r="S113" s="56">
        <f t="shared" si="101"/>
        <v>0.24335378323108384</v>
      </c>
      <c r="T113" s="56">
        <f t="shared" si="102"/>
        <v>0.24335378323108384</v>
      </c>
      <c r="U113" s="75">
        <f t="shared" si="103"/>
        <v>3.1711680946823408</v>
      </c>
      <c r="V113" s="75">
        <f t="shared" si="104"/>
        <v>13.009962867317196</v>
      </c>
      <c r="W113" s="75">
        <f t="shared" si="105"/>
        <v>61.828018878784391</v>
      </c>
      <c r="X113" s="75">
        <f t="shared" si="106"/>
        <v>409.33534239702817</v>
      </c>
    </row>
    <row r="114" spans="1:24" hidden="1">
      <c r="A114" t="s">
        <v>35</v>
      </c>
      <c r="B114" t="s">
        <v>75</v>
      </c>
      <c r="C114" s="55"/>
      <c r="D114" s="55">
        <v>15.068493150684933</v>
      </c>
      <c r="E114" s="55">
        <v>157.53424657534248</v>
      </c>
      <c r="F114" s="55">
        <v>308.21917808219177</v>
      </c>
      <c r="G114" s="55">
        <v>480.82191780821915</v>
      </c>
      <c r="H114" s="74"/>
      <c r="I114" s="74">
        <v>2</v>
      </c>
      <c r="J114" s="74">
        <v>2</v>
      </c>
      <c r="K114" s="74">
        <v>2</v>
      </c>
      <c r="L114" s="74">
        <v>6</v>
      </c>
      <c r="M114" s="56">
        <f t="shared" si="149"/>
        <v>0</v>
      </c>
      <c r="N114" s="56">
        <f t="shared" si="150"/>
        <v>3.1339031339031341E-2</v>
      </c>
      <c r="O114" s="56">
        <f t="shared" si="151"/>
        <v>0.32763532763532766</v>
      </c>
      <c r="P114" s="56">
        <f t="shared" si="152"/>
        <v>0.64102564102564108</v>
      </c>
      <c r="Q114" s="56">
        <f t="shared" si="99"/>
        <v>0</v>
      </c>
      <c r="R114" s="56">
        <f t="shared" si="100"/>
        <v>0.33333333333333331</v>
      </c>
      <c r="S114" s="56">
        <f t="shared" si="101"/>
        <v>0.33333333333333331</v>
      </c>
      <c r="T114" s="56">
        <f t="shared" si="102"/>
        <v>0.33333333333333331</v>
      </c>
      <c r="U114" s="75" t="e">
        <f t="shared" si="103"/>
        <v>#DIV/0!</v>
      </c>
      <c r="V114" s="75">
        <f t="shared" si="104"/>
        <v>7.5342465753424666</v>
      </c>
      <c r="W114" s="75">
        <f t="shared" si="105"/>
        <v>78.767123287671239</v>
      </c>
      <c r="X114" s="75">
        <f t="shared" si="106"/>
        <v>154.10958904109589</v>
      </c>
    </row>
    <row r="115" spans="1:24" hidden="1">
      <c r="A115" t="s">
        <v>35</v>
      </c>
      <c r="B115" t="s">
        <v>76</v>
      </c>
      <c r="C115" s="55">
        <v>2.86</v>
      </c>
      <c r="D115" s="55">
        <v>129.80000000000001</v>
      </c>
      <c r="E115" s="55"/>
      <c r="F115" s="55"/>
      <c r="G115" s="55">
        <v>132.66000000000003</v>
      </c>
      <c r="H115" s="74">
        <v>1</v>
      </c>
      <c r="I115" s="74">
        <v>11</v>
      </c>
      <c r="J115" s="74"/>
      <c r="K115" s="74"/>
      <c r="L115" s="74">
        <v>12</v>
      </c>
      <c r="M115" s="56">
        <f t="shared" si="149"/>
        <v>2.1558872305140957E-2</v>
      </c>
      <c r="N115" s="56">
        <f t="shared" si="150"/>
        <v>0.97844112769485891</v>
      </c>
      <c r="O115" s="56">
        <f t="shared" si="151"/>
        <v>0</v>
      </c>
      <c r="P115" s="56">
        <f t="shared" si="152"/>
        <v>0</v>
      </c>
      <c r="Q115" s="56">
        <f t="shared" si="99"/>
        <v>8.3333333333333329E-2</v>
      </c>
      <c r="R115" s="56">
        <f t="shared" si="100"/>
        <v>0.91666666666666663</v>
      </c>
      <c r="S115" s="56">
        <f t="shared" si="101"/>
        <v>0</v>
      </c>
      <c r="T115" s="56">
        <f t="shared" si="102"/>
        <v>0</v>
      </c>
      <c r="U115" s="75">
        <f t="shared" si="103"/>
        <v>2.86</v>
      </c>
      <c r="V115" s="75">
        <f t="shared" si="104"/>
        <v>11.8</v>
      </c>
      <c r="W115" s="75" t="e">
        <f t="shared" si="105"/>
        <v>#DIV/0!</v>
      </c>
      <c r="X115" s="75" t="e">
        <f t="shared" si="106"/>
        <v>#DIV/0!</v>
      </c>
    </row>
    <row r="116" spans="1:24" hidden="1">
      <c r="A116" t="s">
        <v>35</v>
      </c>
      <c r="B116" t="s">
        <v>78</v>
      </c>
      <c r="C116" s="55">
        <v>59.869930069930064</v>
      </c>
      <c r="D116" s="55">
        <v>22.377622377622373</v>
      </c>
      <c r="E116" s="55"/>
      <c r="F116" s="55"/>
      <c r="G116" s="55">
        <v>82.247552447552437</v>
      </c>
      <c r="H116">
        <v>25</v>
      </c>
      <c r="I116">
        <v>4</v>
      </c>
      <c r="L116">
        <v>29</v>
      </c>
      <c r="M116" s="56">
        <f t="shared" si="149"/>
        <v>0.72792354651657121</v>
      </c>
      <c r="N116" s="56">
        <f t="shared" si="150"/>
        <v>0.27207645348342885</v>
      </c>
      <c r="O116" s="56">
        <f t="shared" si="151"/>
        <v>0</v>
      </c>
      <c r="P116" s="56">
        <f t="shared" si="152"/>
        <v>0</v>
      </c>
      <c r="Q116" s="56">
        <f t="shared" si="99"/>
        <v>0.86206896551724133</v>
      </c>
      <c r="R116" s="56">
        <f t="shared" si="100"/>
        <v>0.13793103448275862</v>
      </c>
      <c r="S116" s="56">
        <f t="shared" si="101"/>
        <v>0</v>
      </c>
      <c r="T116" s="56">
        <f t="shared" si="102"/>
        <v>0</v>
      </c>
      <c r="U116" s="75">
        <f t="shared" si="103"/>
        <v>2.3947972027972027</v>
      </c>
      <c r="V116" s="75">
        <f t="shared" si="104"/>
        <v>5.5944055944055933</v>
      </c>
      <c r="W116" s="75" t="e">
        <f t="shared" si="105"/>
        <v>#DIV/0!</v>
      </c>
      <c r="X116" s="75" t="e">
        <f t="shared" si="106"/>
        <v>#DIV/0!</v>
      </c>
    </row>
    <row r="117" spans="1:24">
      <c r="A117" t="s">
        <v>35</v>
      </c>
      <c r="B117" t="s">
        <v>79</v>
      </c>
      <c r="C117" s="55"/>
      <c r="D117" s="55">
        <v>15</v>
      </c>
      <c r="E117" s="55"/>
      <c r="F117" s="55"/>
      <c r="G117" s="55">
        <v>15</v>
      </c>
      <c r="I117">
        <v>3</v>
      </c>
      <c r="L117">
        <v>3</v>
      </c>
      <c r="M117" s="56">
        <f t="shared" si="149"/>
        <v>0</v>
      </c>
      <c r="N117" s="56">
        <f t="shared" si="150"/>
        <v>1</v>
      </c>
      <c r="O117" s="56">
        <f t="shared" si="151"/>
        <v>0</v>
      </c>
      <c r="P117" s="56">
        <f t="shared" si="152"/>
        <v>0</v>
      </c>
      <c r="Q117" s="56">
        <f t="shared" si="99"/>
        <v>0</v>
      </c>
      <c r="R117" s="56">
        <f t="shared" si="100"/>
        <v>1</v>
      </c>
      <c r="S117" s="56">
        <f t="shared" si="101"/>
        <v>0</v>
      </c>
      <c r="T117" s="56">
        <f t="shared" si="102"/>
        <v>0</v>
      </c>
      <c r="U117" s="75" t="e">
        <f t="shared" si="103"/>
        <v>#DIV/0!</v>
      </c>
      <c r="V117" s="75">
        <f t="shared" si="104"/>
        <v>5</v>
      </c>
      <c r="W117" s="75" t="e">
        <f t="shared" si="105"/>
        <v>#DIV/0!</v>
      </c>
      <c r="X117" s="75" t="e">
        <f t="shared" si="106"/>
        <v>#DIV/0!</v>
      </c>
    </row>
    <row r="118" spans="1:24" hidden="1">
      <c r="A118" t="s">
        <v>35</v>
      </c>
      <c r="B118" t="s">
        <v>77</v>
      </c>
      <c r="C118" s="55">
        <v>146.56716417910442</v>
      </c>
      <c r="D118" s="55">
        <v>2224.597014925374</v>
      </c>
      <c r="E118" s="55">
        <v>7200</v>
      </c>
      <c r="F118" s="55">
        <v>48402.686567164164</v>
      </c>
      <c r="G118" s="55">
        <v>57973.850746268639</v>
      </c>
      <c r="H118">
        <v>40</v>
      </c>
      <c r="I118">
        <v>165</v>
      </c>
      <c r="J118">
        <v>117</v>
      </c>
      <c r="K118">
        <v>117</v>
      </c>
      <c r="L118">
        <v>439</v>
      </c>
      <c r="M118" s="56">
        <f t="shared" si="149"/>
        <v>2.5281598909235453E-3</v>
      </c>
      <c r="N118" s="56">
        <f t="shared" si="150"/>
        <v>3.8372421122441228E-2</v>
      </c>
      <c r="O118" s="56">
        <f t="shared" si="151"/>
        <v>0.12419392376593877</v>
      </c>
      <c r="P118" s="56">
        <f t="shared" si="152"/>
        <v>0.83490549522069646</v>
      </c>
      <c r="Q118" s="56">
        <f t="shared" si="99"/>
        <v>9.1116173120728935E-2</v>
      </c>
      <c r="R118" s="56">
        <f t="shared" si="100"/>
        <v>0.37585421412300685</v>
      </c>
      <c r="S118" s="56">
        <f t="shared" si="101"/>
        <v>0.26651480637813213</v>
      </c>
      <c r="T118" s="56">
        <f t="shared" si="102"/>
        <v>0.26651480637813213</v>
      </c>
      <c r="U118" s="75">
        <f t="shared" si="103"/>
        <v>3.6641791044776104</v>
      </c>
      <c r="V118" s="75">
        <f t="shared" si="104"/>
        <v>13.482406151062872</v>
      </c>
      <c r="W118" s="75">
        <f t="shared" si="105"/>
        <v>61.53846153846154</v>
      </c>
      <c r="X118" s="75">
        <f t="shared" si="106"/>
        <v>413.69817578772791</v>
      </c>
    </row>
    <row r="119" spans="1:24" hidden="1">
      <c r="A119" t="s">
        <v>36</v>
      </c>
      <c r="B119" t="s">
        <v>7</v>
      </c>
      <c r="C119" s="55">
        <f>SUM(C120:C124)</f>
        <v>277.15559962425618</v>
      </c>
      <c r="D119" s="55">
        <f t="shared" ref="D119:G119" si="165">SUM(D120:D124)</f>
        <v>1236.8015410446569</v>
      </c>
      <c r="E119" s="55">
        <f t="shared" si="165"/>
        <v>1586.4971035234785</v>
      </c>
      <c r="F119" s="55">
        <f t="shared" si="165"/>
        <v>223.88059701492534</v>
      </c>
      <c r="G119" s="55">
        <f t="shared" si="165"/>
        <v>3324.3348412073169</v>
      </c>
      <c r="H119" s="74">
        <f t="shared" ref="H119" si="166">SUM(H120:H124)</f>
        <v>91</v>
      </c>
      <c r="I119" s="74">
        <f t="shared" ref="I119" si="167">SUM(I120:I124)</f>
        <v>129</v>
      </c>
      <c r="J119" s="74">
        <f t="shared" ref="J119" si="168">SUM(J120:J124)</f>
        <v>28</v>
      </c>
      <c r="K119" s="74">
        <f t="shared" ref="K119" si="169">SUM(K120:K124)</f>
        <v>2</v>
      </c>
      <c r="L119" s="74">
        <f t="shared" ref="L119" si="170">SUM(L120:L124)</f>
        <v>250</v>
      </c>
      <c r="M119" s="56">
        <f t="shared" si="149"/>
        <v>8.3371745886945625E-2</v>
      </c>
      <c r="N119" s="56">
        <f t="shared" si="150"/>
        <v>0.3720448150149282</v>
      </c>
      <c r="O119" s="56">
        <f t="shared" si="151"/>
        <v>0.4772374563048834</v>
      </c>
      <c r="P119" s="56">
        <f t="shared" si="152"/>
        <v>6.7345982793242748E-2</v>
      </c>
      <c r="Q119" s="56">
        <f t="shared" si="99"/>
        <v>0.36399999999999999</v>
      </c>
      <c r="R119" s="56">
        <f t="shared" si="100"/>
        <v>0.51600000000000001</v>
      </c>
      <c r="S119" s="56">
        <f t="shared" si="101"/>
        <v>0.112</v>
      </c>
      <c r="T119" s="56">
        <f t="shared" si="102"/>
        <v>8.0000000000000002E-3</v>
      </c>
      <c r="U119" s="75">
        <f t="shared" si="103"/>
        <v>3.0456659299368813</v>
      </c>
      <c r="V119" s="75">
        <f t="shared" si="104"/>
        <v>9.5876088453074182</v>
      </c>
      <c r="W119" s="75">
        <f t="shared" si="105"/>
        <v>56.660610840124228</v>
      </c>
      <c r="X119" s="75">
        <f t="shared" si="106"/>
        <v>111.94029850746267</v>
      </c>
    </row>
    <row r="120" spans="1:24" hidden="1">
      <c r="A120" t="s">
        <v>36</v>
      </c>
      <c r="B120" t="s">
        <v>75</v>
      </c>
      <c r="C120" s="55"/>
      <c r="D120" s="55">
        <v>23.287671232876711</v>
      </c>
      <c r="E120" s="55">
        <v>87.671232876712324</v>
      </c>
      <c r="F120" s="55"/>
      <c r="G120" s="55">
        <v>110.95890410958904</v>
      </c>
      <c r="H120" s="74"/>
      <c r="I120" s="74">
        <v>1</v>
      </c>
      <c r="J120" s="74">
        <v>2</v>
      </c>
      <c r="K120" s="74"/>
      <c r="L120" s="74">
        <v>3</v>
      </c>
      <c r="M120" s="56">
        <f t="shared" si="149"/>
        <v>0</v>
      </c>
      <c r="N120" s="56">
        <f t="shared" si="150"/>
        <v>0.20987654320987653</v>
      </c>
      <c r="O120" s="56">
        <f t="shared" si="151"/>
        <v>0.79012345679012341</v>
      </c>
      <c r="P120" s="56">
        <f t="shared" si="152"/>
        <v>0</v>
      </c>
      <c r="Q120" s="56">
        <f t="shared" si="99"/>
        <v>0</v>
      </c>
      <c r="R120" s="56">
        <f t="shared" si="100"/>
        <v>0.33333333333333331</v>
      </c>
      <c r="S120" s="56">
        <f t="shared" si="101"/>
        <v>0.66666666666666663</v>
      </c>
      <c r="T120" s="56">
        <f t="shared" si="102"/>
        <v>0</v>
      </c>
      <c r="U120" s="75" t="e">
        <f t="shared" si="103"/>
        <v>#DIV/0!</v>
      </c>
      <c r="V120" s="75">
        <f t="shared" si="104"/>
        <v>23.287671232876711</v>
      </c>
      <c r="W120" s="75">
        <f t="shared" si="105"/>
        <v>43.835616438356162</v>
      </c>
      <c r="X120" s="75" t="e">
        <f t="shared" si="106"/>
        <v>#DIV/0!</v>
      </c>
    </row>
    <row r="121" spans="1:24" hidden="1">
      <c r="A121" t="s">
        <v>36</v>
      </c>
      <c r="B121" t="s">
        <v>76</v>
      </c>
      <c r="C121" s="55"/>
      <c r="D121" s="55">
        <v>188.52000000000004</v>
      </c>
      <c r="E121" s="55">
        <v>802</v>
      </c>
      <c r="F121" s="55"/>
      <c r="G121" s="55">
        <v>990.52</v>
      </c>
      <c r="H121" s="74"/>
      <c r="I121" s="74">
        <v>19</v>
      </c>
      <c r="J121" s="74">
        <v>11</v>
      </c>
      <c r="K121" s="74"/>
      <c r="L121" s="74">
        <v>30</v>
      </c>
      <c r="M121" s="56">
        <f t="shared" si="149"/>
        <v>0</v>
      </c>
      <c r="N121" s="56">
        <f t="shared" si="150"/>
        <v>0.1903242741186448</v>
      </c>
      <c r="O121" s="56">
        <f t="shared" si="151"/>
        <v>0.80967572588135528</v>
      </c>
      <c r="P121" s="56">
        <f t="shared" si="152"/>
        <v>0</v>
      </c>
      <c r="Q121" s="56">
        <f t="shared" si="99"/>
        <v>0</v>
      </c>
      <c r="R121" s="56">
        <f t="shared" si="100"/>
        <v>0.6333333333333333</v>
      </c>
      <c r="S121" s="56">
        <f t="shared" si="101"/>
        <v>0.36666666666666664</v>
      </c>
      <c r="T121" s="56">
        <f t="shared" si="102"/>
        <v>0</v>
      </c>
      <c r="U121" s="75" t="e">
        <f t="shared" si="103"/>
        <v>#DIV/0!</v>
      </c>
      <c r="V121" s="75">
        <f t="shared" si="104"/>
        <v>9.9221052631578974</v>
      </c>
      <c r="W121" s="75">
        <f t="shared" si="105"/>
        <v>72.909090909090907</v>
      </c>
      <c r="X121" s="75" t="e">
        <f t="shared" si="106"/>
        <v>#DIV/0!</v>
      </c>
    </row>
    <row r="122" spans="1:24" hidden="1">
      <c r="A122" t="s">
        <v>36</v>
      </c>
      <c r="B122" t="s">
        <v>78</v>
      </c>
      <c r="C122" s="55">
        <v>269.39440559440544</v>
      </c>
      <c r="D122" s="55">
        <v>842.80979020979021</v>
      </c>
      <c r="E122" s="55"/>
      <c r="F122" s="55"/>
      <c r="G122" s="55">
        <v>1112.2041958041957</v>
      </c>
      <c r="H122">
        <v>89</v>
      </c>
      <c r="I122">
        <v>94</v>
      </c>
      <c r="L122">
        <v>183</v>
      </c>
      <c r="M122" s="56">
        <f t="shared" si="149"/>
        <v>0.24221667802612076</v>
      </c>
      <c r="N122" s="56">
        <f t="shared" si="150"/>
        <v>0.75778332197387921</v>
      </c>
      <c r="O122" s="56">
        <f t="shared" si="151"/>
        <v>0</v>
      </c>
      <c r="P122" s="56">
        <f t="shared" si="152"/>
        <v>0</v>
      </c>
      <c r="Q122" s="56">
        <f t="shared" si="99"/>
        <v>0.48633879781420764</v>
      </c>
      <c r="R122" s="56">
        <f t="shared" si="100"/>
        <v>0.51366120218579236</v>
      </c>
      <c r="S122" s="56">
        <f t="shared" si="101"/>
        <v>0</v>
      </c>
      <c r="T122" s="56">
        <f t="shared" si="102"/>
        <v>0</v>
      </c>
      <c r="U122" s="75">
        <f t="shared" si="103"/>
        <v>3.0269034336450051</v>
      </c>
      <c r="V122" s="75">
        <f t="shared" si="104"/>
        <v>8.9660615979764913</v>
      </c>
      <c r="W122" s="75" t="e">
        <f t="shared" si="105"/>
        <v>#DIV/0!</v>
      </c>
      <c r="X122" s="75" t="e">
        <f t="shared" si="106"/>
        <v>#DIV/0!</v>
      </c>
    </row>
    <row r="123" spans="1:24">
      <c r="A123" t="s">
        <v>36</v>
      </c>
      <c r="B123" t="s">
        <v>79</v>
      </c>
      <c r="C123" s="55"/>
      <c r="D123" s="55">
        <v>49.333333333333336</v>
      </c>
      <c r="E123" s="55">
        <v>33.333333333333336</v>
      </c>
      <c r="F123" s="55"/>
      <c r="G123" s="55">
        <v>82.666666666666671</v>
      </c>
      <c r="I123">
        <v>4</v>
      </c>
      <c r="J123">
        <v>1</v>
      </c>
      <c r="L123">
        <v>5</v>
      </c>
      <c r="M123" s="56">
        <f t="shared" si="149"/>
        <v>0</v>
      </c>
      <c r="N123" s="56">
        <f t="shared" si="150"/>
        <v>0.59677419354838712</v>
      </c>
      <c r="O123" s="56">
        <f t="shared" si="151"/>
        <v>0.40322580645161293</v>
      </c>
      <c r="P123" s="56">
        <f t="shared" si="152"/>
        <v>0</v>
      </c>
      <c r="Q123" s="56">
        <f t="shared" si="99"/>
        <v>0</v>
      </c>
      <c r="R123" s="56">
        <f t="shared" si="100"/>
        <v>0.8</v>
      </c>
      <c r="S123" s="56">
        <f t="shared" si="101"/>
        <v>0.2</v>
      </c>
      <c r="T123" s="56">
        <f t="shared" si="102"/>
        <v>0</v>
      </c>
      <c r="U123" s="75" t="e">
        <f t="shared" si="103"/>
        <v>#DIV/0!</v>
      </c>
      <c r="V123" s="75">
        <f t="shared" si="104"/>
        <v>12.333333333333334</v>
      </c>
      <c r="W123" s="75">
        <f t="shared" si="105"/>
        <v>33.333333333333336</v>
      </c>
      <c r="X123" s="75" t="e">
        <f t="shared" si="106"/>
        <v>#DIV/0!</v>
      </c>
    </row>
    <row r="124" spans="1:24" hidden="1">
      <c r="A124" t="s">
        <v>36</v>
      </c>
      <c r="B124" t="s">
        <v>77</v>
      </c>
      <c r="C124" s="55">
        <v>7.7611940298507456</v>
      </c>
      <c r="D124" s="55">
        <v>132.85074626865671</v>
      </c>
      <c r="E124" s="55">
        <v>663.49253731343288</v>
      </c>
      <c r="F124" s="55">
        <v>223.88059701492534</v>
      </c>
      <c r="G124" s="55">
        <v>1027.9850746268658</v>
      </c>
      <c r="H124">
        <v>2</v>
      </c>
      <c r="I124">
        <v>11</v>
      </c>
      <c r="J124">
        <v>14</v>
      </c>
      <c r="K124">
        <v>2</v>
      </c>
      <c r="L124">
        <v>29</v>
      </c>
      <c r="M124" s="56">
        <f t="shared" si="149"/>
        <v>7.5499092558983655E-3</v>
      </c>
      <c r="N124" s="56">
        <f t="shared" si="150"/>
        <v>0.12923411978221414</v>
      </c>
      <c r="O124" s="56">
        <f t="shared" si="151"/>
        <v>0.6454301270417423</v>
      </c>
      <c r="P124" s="56">
        <f t="shared" si="152"/>
        <v>0.21778584392014513</v>
      </c>
      <c r="Q124" s="56">
        <f t="shared" si="99"/>
        <v>6.8965517241379309E-2</v>
      </c>
      <c r="R124" s="56">
        <f t="shared" si="100"/>
        <v>0.37931034482758619</v>
      </c>
      <c r="S124" s="56">
        <f t="shared" si="101"/>
        <v>0.48275862068965519</v>
      </c>
      <c r="T124" s="56">
        <f t="shared" si="102"/>
        <v>6.8965517241379309E-2</v>
      </c>
      <c r="U124" s="75">
        <f t="shared" si="103"/>
        <v>3.8805970149253728</v>
      </c>
      <c r="V124" s="75">
        <f t="shared" si="104"/>
        <v>12.077340569877883</v>
      </c>
      <c r="W124" s="75">
        <f t="shared" si="105"/>
        <v>47.392324093816633</v>
      </c>
      <c r="X124" s="75">
        <f t="shared" si="106"/>
        <v>111.94029850746267</v>
      </c>
    </row>
    <row r="125" spans="1:24" hidden="1">
      <c r="A125" t="s">
        <v>37</v>
      </c>
      <c r="B125" t="s">
        <v>7</v>
      </c>
      <c r="C125" s="55">
        <f>SUM(C126:C130)</f>
        <v>106.66806526806526</v>
      </c>
      <c r="D125" s="55">
        <f t="shared" ref="D125:G125" si="171">SUM(D126:D130)</f>
        <v>120.82587064676616</v>
      </c>
      <c r="E125" s="55">
        <f t="shared" si="171"/>
        <v>870.23297485176852</v>
      </c>
      <c r="F125" s="55">
        <f t="shared" si="171"/>
        <v>16480.147209159681</v>
      </c>
      <c r="G125" s="55">
        <f t="shared" si="171"/>
        <v>17577.874119926284</v>
      </c>
      <c r="H125" s="74">
        <f t="shared" ref="H125" si="172">SUM(H126:H130)</f>
        <v>43</v>
      </c>
      <c r="I125" s="74">
        <f t="shared" ref="I125" si="173">SUM(I126:I130)</f>
        <v>11</v>
      </c>
      <c r="J125" s="74">
        <f t="shared" ref="J125" si="174">SUM(J126:J130)</f>
        <v>17</v>
      </c>
      <c r="K125" s="74">
        <f t="shared" ref="K125" si="175">SUM(K126:K130)</f>
        <v>63</v>
      </c>
      <c r="L125" s="74">
        <f t="shared" ref="L125" si="176">SUM(L126:L130)</f>
        <v>134</v>
      </c>
      <c r="M125" s="56">
        <f t="shared" si="149"/>
        <v>6.0683143217612591E-3</v>
      </c>
      <c r="N125" s="56">
        <f t="shared" si="150"/>
        <v>6.8737476342374025E-3</v>
      </c>
      <c r="O125" s="56">
        <f t="shared" si="151"/>
        <v>4.9507293596173389E-2</v>
      </c>
      <c r="P125" s="56">
        <f t="shared" si="152"/>
        <v>0.93755064444782776</v>
      </c>
      <c r="Q125" s="56">
        <f t="shared" si="99"/>
        <v>0.32089552238805968</v>
      </c>
      <c r="R125" s="56">
        <f t="shared" si="100"/>
        <v>8.2089552238805971E-2</v>
      </c>
      <c r="S125" s="56">
        <f t="shared" si="101"/>
        <v>0.12686567164179105</v>
      </c>
      <c r="T125" s="56">
        <f t="shared" si="102"/>
        <v>0.47014925373134331</v>
      </c>
      <c r="U125" s="75">
        <f t="shared" si="103"/>
        <v>2.4806526806526805</v>
      </c>
      <c r="V125" s="75">
        <f t="shared" si="104"/>
        <v>10.984170058796924</v>
      </c>
      <c r="W125" s="75">
        <f t="shared" si="105"/>
        <v>51.1901749912805</v>
      </c>
      <c r="X125" s="75">
        <f t="shared" si="106"/>
        <v>261.58963824062982</v>
      </c>
    </row>
    <row r="126" spans="1:24" hidden="1">
      <c r="A126" t="s">
        <v>37</v>
      </c>
      <c r="B126" t="s">
        <v>75</v>
      </c>
      <c r="C126" s="55"/>
      <c r="D126" s="55"/>
      <c r="E126" s="55">
        <v>82.191780821917817</v>
      </c>
      <c r="F126" s="55">
        <v>1438.3561643835619</v>
      </c>
      <c r="G126" s="55">
        <v>1520.5479452054797</v>
      </c>
      <c r="H126" s="74"/>
      <c r="I126" s="74"/>
      <c r="J126" s="74">
        <v>1</v>
      </c>
      <c r="K126" s="74">
        <v>4</v>
      </c>
      <c r="L126" s="74">
        <v>5</v>
      </c>
      <c r="M126" s="56">
        <f t="shared" si="149"/>
        <v>0</v>
      </c>
      <c r="N126" s="56">
        <f t="shared" si="150"/>
        <v>0</v>
      </c>
      <c r="O126" s="56">
        <f t="shared" si="151"/>
        <v>5.405405405405405E-2</v>
      </c>
      <c r="P126" s="56">
        <f t="shared" si="152"/>
        <v>0.94594594594594594</v>
      </c>
      <c r="Q126" s="56">
        <f t="shared" si="99"/>
        <v>0</v>
      </c>
      <c r="R126" s="56">
        <f t="shared" si="100"/>
        <v>0</v>
      </c>
      <c r="S126" s="56">
        <f t="shared" si="101"/>
        <v>0.2</v>
      </c>
      <c r="T126" s="56">
        <f t="shared" si="102"/>
        <v>0.8</v>
      </c>
      <c r="U126" s="75" t="e">
        <f t="shared" si="103"/>
        <v>#DIV/0!</v>
      </c>
      <c r="V126" s="75" t="e">
        <f t="shared" si="104"/>
        <v>#DIV/0!</v>
      </c>
      <c r="W126" s="75">
        <f t="shared" si="105"/>
        <v>82.191780821917817</v>
      </c>
      <c r="X126" s="75">
        <f t="shared" si="106"/>
        <v>359.58904109589048</v>
      </c>
    </row>
    <row r="127" spans="1:24" hidden="1">
      <c r="A127" t="s">
        <v>37</v>
      </c>
      <c r="B127" t="s">
        <v>76</v>
      </c>
      <c r="C127" s="55">
        <v>21.199999999999996</v>
      </c>
      <c r="D127" s="55">
        <v>14</v>
      </c>
      <c r="E127" s="55">
        <v>186.28</v>
      </c>
      <c r="F127" s="55"/>
      <c r="G127" s="55">
        <v>221.48</v>
      </c>
      <c r="H127" s="74">
        <v>9</v>
      </c>
      <c r="I127" s="74">
        <v>2</v>
      </c>
      <c r="J127" s="74">
        <v>4</v>
      </c>
      <c r="K127" s="74"/>
      <c r="L127" s="74">
        <v>15</v>
      </c>
      <c r="M127" s="56">
        <f t="shared" si="149"/>
        <v>9.5719703810727821E-2</v>
      </c>
      <c r="N127" s="56">
        <f t="shared" si="150"/>
        <v>6.321112515802782E-2</v>
      </c>
      <c r="O127" s="56">
        <f t="shared" si="151"/>
        <v>0.84106917103124434</v>
      </c>
      <c r="P127" s="56">
        <f t="shared" si="152"/>
        <v>0</v>
      </c>
      <c r="Q127" s="56">
        <f t="shared" si="99"/>
        <v>0.6</v>
      </c>
      <c r="R127" s="56">
        <f t="shared" si="100"/>
        <v>0.13333333333333333</v>
      </c>
      <c r="S127" s="56">
        <f t="shared" si="101"/>
        <v>0.26666666666666666</v>
      </c>
      <c r="T127" s="56">
        <f t="shared" si="102"/>
        <v>0</v>
      </c>
      <c r="U127" s="75">
        <f t="shared" si="103"/>
        <v>2.3555555555555552</v>
      </c>
      <c r="V127" s="75">
        <f t="shared" si="104"/>
        <v>7</v>
      </c>
      <c r="W127" s="75">
        <f t="shared" si="105"/>
        <v>46.57</v>
      </c>
      <c r="X127" s="75" t="e">
        <f t="shared" si="106"/>
        <v>#DIV/0!</v>
      </c>
    </row>
    <row r="128" spans="1:24" hidden="1">
      <c r="A128" t="s">
        <v>37</v>
      </c>
      <c r="B128" t="s">
        <v>78</v>
      </c>
      <c r="C128" s="55">
        <v>80.801398601398589</v>
      </c>
      <c r="D128" s="55"/>
      <c r="E128" s="55"/>
      <c r="F128" s="55"/>
      <c r="G128" s="55">
        <v>80.801398601398589</v>
      </c>
      <c r="H128">
        <v>33</v>
      </c>
      <c r="L128">
        <v>33</v>
      </c>
      <c r="M128" s="56">
        <f t="shared" si="149"/>
        <v>1</v>
      </c>
      <c r="N128" s="56">
        <f t="shared" si="150"/>
        <v>0</v>
      </c>
      <c r="O128" s="56">
        <f t="shared" si="151"/>
        <v>0</v>
      </c>
      <c r="P128" s="56">
        <f t="shared" si="152"/>
        <v>0</v>
      </c>
      <c r="Q128" s="56">
        <f t="shared" si="99"/>
        <v>1</v>
      </c>
      <c r="R128" s="56">
        <f t="shared" si="100"/>
        <v>0</v>
      </c>
      <c r="S128" s="56">
        <f t="shared" si="101"/>
        <v>0</v>
      </c>
      <c r="T128" s="56">
        <f t="shared" si="102"/>
        <v>0</v>
      </c>
      <c r="U128" s="75">
        <f t="shared" si="103"/>
        <v>2.448527230345412</v>
      </c>
      <c r="V128" s="75" t="e">
        <f t="shared" si="104"/>
        <v>#DIV/0!</v>
      </c>
      <c r="W128" s="75" t="e">
        <f t="shared" si="105"/>
        <v>#DIV/0!</v>
      </c>
      <c r="X128" s="75" t="e">
        <f t="shared" si="106"/>
        <v>#DIV/0!</v>
      </c>
    </row>
    <row r="129" spans="1:24">
      <c r="A129" t="s">
        <v>37</v>
      </c>
      <c r="B129" t="s">
        <v>79</v>
      </c>
      <c r="C129" s="55">
        <v>4.666666666666667</v>
      </c>
      <c r="D129" s="55">
        <v>13.333333333333334</v>
      </c>
      <c r="E129" s="55"/>
      <c r="F129" s="55"/>
      <c r="G129" s="55">
        <v>18</v>
      </c>
      <c r="H129">
        <v>1</v>
      </c>
      <c r="I129">
        <v>1</v>
      </c>
      <c r="L129">
        <v>2</v>
      </c>
      <c r="M129" s="56">
        <f t="shared" si="149"/>
        <v>0.2592592592592593</v>
      </c>
      <c r="N129" s="56">
        <f t="shared" si="150"/>
        <v>0.74074074074074081</v>
      </c>
      <c r="O129" s="56">
        <f t="shared" si="151"/>
        <v>0</v>
      </c>
      <c r="P129" s="56">
        <f t="shared" si="152"/>
        <v>0</v>
      </c>
      <c r="Q129" s="56">
        <f t="shared" si="99"/>
        <v>0.5</v>
      </c>
      <c r="R129" s="56">
        <f t="shared" si="100"/>
        <v>0.5</v>
      </c>
      <c r="S129" s="56">
        <f t="shared" si="101"/>
        <v>0</v>
      </c>
      <c r="T129" s="56">
        <f t="shared" si="102"/>
        <v>0</v>
      </c>
      <c r="U129" s="75">
        <f t="shared" si="103"/>
        <v>4.666666666666667</v>
      </c>
      <c r="V129" s="75">
        <f t="shared" si="104"/>
        <v>13.333333333333334</v>
      </c>
      <c r="W129" s="75" t="e">
        <f t="shared" si="105"/>
        <v>#DIV/0!</v>
      </c>
      <c r="X129" s="75" t="e">
        <f t="shared" si="106"/>
        <v>#DIV/0!</v>
      </c>
    </row>
    <row r="130" spans="1:24" hidden="1">
      <c r="A130" t="s">
        <v>37</v>
      </c>
      <c r="B130" t="s">
        <v>77</v>
      </c>
      <c r="C130" s="55"/>
      <c r="D130" s="55">
        <v>93.49253731343282</v>
      </c>
      <c r="E130" s="55">
        <v>601.76119402985069</v>
      </c>
      <c r="F130" s="55">
        <v>15041.791044776121</v>
      </c>
      <c r="G130" s="55">
        <v>15737.044776119405</v>
      </c>
      <c r="I130">
        <v>8</v>
      </c>
      <c r="J130">
        <v>12</v>
      </c>
      <c r="K130">
        <v>59</v>
      </c>
      <c r="L130">
        <v>79</v>
      </c>
      <c r="M130" s="56">
        <f t="shared" si="149"/>
        <v>0</v>
      </c>
      <c r="N130" s="56">
        <f t="shared" si="150"/>
        <v>5.940920842730622E-3</v>
      </c>
      <c r="O130" s="56">
        <f t="shared" si="151"/>
        <v>3.8238513176438893E-2</v>
      </c>
      <c r="P130" s="56">
        <f t="shared" si="152"/>
        <v>0.95582056598083043</v>
      </c>
      <c r="Q130" s="56">
        <f t="shared" si="99"/>
        <v>0</v>
      </c>
      <c r="R130" s="56">
        <f t="shared" si="100"/>
        <v>0.10126582278481013</v>
      </c>
      <c r="S130" s="56">
        <f t="shared" si="101"/>
        <v>0.15189873417721519</v>
      </c>
      <c r="T130" s="56">
        <f t="shared" si="102"/>
        <v>0.74683544303797467</v>
      </c>
      <c r="U130" s="75" t="e">
        <f t="shared" si="103"/>
        <v>#DIV/0!</v>
      </c>
      <c r="V130" s="75">
        <f t="shared" si="104"/>
        <v>11.686567164179102</v>
      </c>
      <c r="W130" s="75">
        <f t="shared" si="105"/>
        <v>50.146766169154226</v>
      </c>
      <c r="X130" s="75">
        <f t="shared" si="106"/>
        <v>254.94561092840883</v>
      </c>
    </row>
    <row r="131" spans="1:24" hidden="1">
      <c r="A131" t="s">
        <v>38</v>
      </c>
      <c r="B131" t="s">
        <v>7</v>
      </c>
      <c r="C131" s="55">
        <f>SUM(C132:C135)</f>
        <v>43.865233274188498</v>
      </c>
      <c r="D131" s="55">
        <f t="shared" ref="D131:G131" si="177">SUM(D132:D135)</f>
        <v>349.80392557759149</v>
      </c>
      <c r="E131" s="55">
        <f t="shared" si="177"/>
        <v>1253.4009405029644</v>
      </c>
      <c r="F131" s="55">
        <f t="shared" si="177"/>
        <v>4755.9869147413619</v>
      </c>
      <c r="G131" s="55">
        <f t="shared" si="177"/>
        <v>6403.0570140961054</v>
      </c>
      <c r="H131" s="74">
        <f t="shared" ref="H131" si="178">SUM(H132:H135)</f>
        <v>18</v>
      </c>
      <c r="I131" s="74">
        <f t="shared" ref="I131" si="179">SUM(I132:I135)</f>
        <v>23</v>
      </c>
      <c r="J131" s="74">
        <f t="shared" ref="J131" si="180">SUM(J132:J135)</f>
        <v>21</v>
      </c>
      <c r="K131" s="74">
        <f t="shared" ref="K131" si="181">SUM(K132:K135)</f>
        <v>9</v>
      </c>
      <c r="L131" s="74">
        <f t="shared" ref="L131" si="182">SUM(L132:L135)</f>
        <v>71</v>
      </c>
      <c r="M131" s="56">
        <f t="shared" si="149"/>
        <v>6.8506704184611699E-3</v>
      </c>
      <c r="N131" s="56">
        <f t="shared" si="150"/>
        <v>5.463076852314612E-2</v>
      </c>
      <c r="O131" s="56">
        <f t="shared" si="151"/>
        <v>0.19575039512277437</v>
      </c>
      <c r="P131" s="56">
        <f t="shared" si="152"/>
        <v>0.74276816593561845</v>
      </c>
      <c r="Q131" s="56">
        <f t="shared" si="99"/>
        <v>0.25352112676056338</v>
      </c>
      <c r="R131" s="56">
        <f t="shared" si="100"/>
        <v>0.323943661971831</v>
      </c>
      <c r="S131" s="56">
        <f t="shared" si="101"/>
        <v>0.29577464788732394</v>
      </c>
      <c r="T131" s="56">
        <f t="shared" si="102"/>
        <v>0.12676056338028169</v>
      </c>
      <c r="U131" s="75">
        <f t="shared" si="103"/>
        <v>2.4369574041215833</v>
      </c>
      <c r="V131" s="75">
        <f t="shared" si="104"/>
        <v>15.2088663294605</v>
      </c>
      <c r="W131" s="75">
        <f t="shared" si="105"/>
        <v>59.685759071569734</v>
      </c>
      <c r="X131" s="75">
        <f t="shared" si="106"/>
        <v>528.44299052681799</v>
      </c>
    </row>
    <row r="132" spans="1:24" hidden="1">
      <c r="A132" t="s">
        <v>38</v>
      </c>
      <c r="B132" t="s">
        <v>75</v>
      </c>
      <c r="C132" s="55"/>
      <c r="D132" s="55">
        <v>38.356164383561648</v>
      </c>
      <c r="E132" s="55">
        <v>238.35616438356163</v>
      </c>
      <c r="F132" s="55">
        <v>205.47945205479454</v>
      </c>
      <c r="G132" s="55">
        <v>482.1917808219178</v>
      </c>
      <c r="H132" s="74"/>
      <c r="I132" s="74">
        <v>2</v>
      </c>
      <c r="J132" s="74">
        <v>4</v>
      </c>
      <c r="K132" s="74">
        <v>1</v>
      </c>
      <c r="L132" s="74">
        <v>7</v>
      </c>
      <c r="M132" s="56">
        <f t="shared" si="149"/>
        <v>0</v>
      </c>
      <c r="N132" s="56">
        <f t="shared" si="150"/>
        <v>7.9545454545454558E-2</v>
      </c>
      <c r="O132" s="56">
        <f t="shared" si="151"/>
        <v>0.49431818181818182</v>
      </c>
      <c r="P132" s="56">
        <f t="shared" si="152"/>
        <v>0.42613636363636365</v>
      </c>
      <c r="Q132" s="56">
        <f t="shared" si="99"/>
        <v>0</v>
      </c>
      <c r="R132" s="56">
        <f t="shared" si="100"/>
        <v>0.2857142857142857</v>
      </c>
      <c r="S132" s="56">
        <f t="shared" si="101"/>
        <v>0.5714285714285714</v>
      </c>
      <c r="T132" s="56">
        <f t="shared" si="102"/>
        <v>0.14285714285714285</v>
      </c>
      <c r="U132" s="75" t="e">
        <f t="shared" si="103"/>
        <v>#DIV/0!</v>
      </c>
      <c r="V132" s="75">
        <f t="shared" si="104"/>
        <v>19.178082191780824</v>
      </c>
      <c r="W132" s="75">
        <f t="shared" si="105"/>
        <v>59.589041095890408</v>
      </c>
      <c r="X132" s="75">
        <f t="shared" si="106"/>
        <v>205.47945205479454</v>
      </c>
    </row>
    <row r="133" spans="1:24" hidden="1">
      <c r="A133" t="s">
        <v>38</v>
      </c>
      <c r="B133" t="s">
        <v>76</v>
      </c>
      <c r="C133" s="55"/>
      <c r="D133" s="55">
        <v>61</v>
      </c>
      <c r="E133" s="55"/>
      <c r="F133" s="55">
        <v>312</v>
      </c>
      <c r="G133" s="55">
        <v>373</v>
      </c>
      <c r="H133" s="74"/>
      <c r="I133" s="74">
        <v>6</v>
      </c>
      <c r="J133" s="74"/>
      <c r="K133" s="74">
        <v>1</v>
      </c>
      <c r="L133" s="74">
        <v>7</v>
      </c>
      <c r="M133" s="56">
        <f t="shared" si="149"/>
        <v>0</v>
      </c>
      <c r="N133" s="56">
        <f t="shared" si="150"/>
        <v>0.16353887399463807</v>
      </c>
      <c r="O133" s="56">
        <f t="shared" si="151"/>
        <v>0</v>
      </c>
      <c r="P133" s="56">
        <f t="shared" si="152"/>
        <v>0.83646112600536193</v>
      </c>
      <c r="Q133" s="56">
        <f t="shared" si="99"/>
        <v>0</v>
      </c>
      <c r="R133" s="56">
        <f t="shared" si="100"/>
        <v>0.8571428571428571</v>
      </c>
      <c r="S133" s="56">
        <f t="shared" si="101"/>
        <v>0</v>
      </c>
      <c r="T133" s="56">
        <f t="shared" si="102"/>
        <v>0.14285714285714285</v>
      </c>
      <c r="U133" s="75" t="e">
        <f t="shared" si="103"/>
        <v>#DIV/0!</v>
      </c>
      <c r="V133" s="75">
        <f t="shared" si="104"/>
        <v>10.166666666666666</v>
      </c>
      <c r="W133" s="75" t="e">
        <f t="shared" si="105"/>
        <v>#DIV/0!</v>
      </c>
      <c r="X133" s="75">
        <f t="shared" si="106"/>
        <v>312</v>
      </c>
    </row>
    <row r="134" spans="1:24" hidden="1">
      <c r="A134" t="s">
        <v>38</v>
      </c>
      <c r="B134" t="s">
        <v>78</v>
      </c>
      <c r="C134" s="55">
        <v>28.939860139860137</v>
      </c>
      <c r="D134" s="55"/>
      <c r="E134" s="55"/>
      <c r="F134" s="55"/>
      <c r="G134" s="55">
        <v>28.939860139860137</v>
      </c>
      <c r="H134">
        <v>14</v>
      </c>
      <c r="L134">
        <v>14</v>
      </c>
      <c r="M134" s="56">
        <f t="shared" ref="M134:M164" si="183">C134/$G134</f>
        <v>1</v>
      </c>
      <c r="N134" s="56">
        <f t="shared" ref="N134:N164" si="184">D134/$G134</f>
        <v>0</v>
      </c>
      <c r="O134" s="56">
        <f t="shared" ref="O134:O164" si="185">E134/$G134</f>
        <v>0</v>
      </c>
      <c r="P134" s="56">
        <f t="shared" ref="P134:P164" si="186">F134/$G134</f>
        <v>0</v>
      </c>
      <c r="Q134" s="56">
        <f t="shared" si="99"/>
        <v>1</v>
      </c>
      <c r="R134" s="56">
        <f t="shared" si="100"/>
        <v>0</v>
      </c>
      <c r="S134" s="56">
        <f t="shared" si="101"/>
        <v>0</v>
      </c>
      <c r="T134" s="56">
        <f t="shared" si="102"/>
        <v>0</v>
      </c>
      <c r="U134" s="75">
        <f t="shared" si="103"/>
        <v>2.0671328671328668</v>
      </c>
      <c r="V134" s="75" t="e">
        <f t="shared" si="104"/>
        <v>#DIV/0!</v>
      </c>
      <c r="W134" s="75" t="e">
        <f t="shared" si="105"/>
        <v>#DIV/0!</v>
      </c>
      <c r="X134" s="75" t="e">
        <f t="shared" si="106"/>
        <v>#DIV/0!</v>
      </c>
    </row>
    <row r="135" spans="1:24" hidden="1">
      <c r="A135" t="s">
        <v>38</v>
      </c>
      <c r="B135" t="s">
        <v>77</v>
      </c>
      <c r="C135" s="55">
        <v>14.925373134328357</v>
      </c>
      <c r="D135" s="55">
        <v>250.44776119402985</v>
      </c>
      <c r="E135" s="55">
        <v>1015.0447761194027</v>
      </c>
      <c r="F135" s="55">
        <v>4238.5074626865671</v>
      </c>
      <c r="G135" s="55">
        <v>5518.9253731343279</v>
      </c>
      <c r="H135">
        <v>4</v>
      </c>
      <c r="I135">
        <v>15</v>
      </c>
      <c r="J135">
        <v>17</v>
      </c>
      <c r="K135">
        <v>7</v>
      </c>
      <c r="L135">
        <v>43</v>
      </c>
      <c r="M135" s="56">
        <f t="shared" si="183"/>
        <v>2.7043984336124274E-3</v>
      </c>
      <c r="N135" s="56">
        <f t="shared" si="184"/>
        <v>4.5379805716016533E-2</v>
      </c>
      <c r="O135" s="56">
        <f t="shared" si="185"/>
        <v>0.18392072867311393</v>
      </c>
      <c r="P135" s="56">
        <f t="shared" si="186"/>
        <v>0.76799506717725718</v>
      </c>
      <c r="Q135" s="56">
        <f t="shared" ref="Q135:Q164" si="187">H135/$L135</f>
        <v>9.3023255813953487E-2</v>
      </c>
      <c r="R135" s="56">
        <f t="shared" ref="R135:R164" si="188">I135/$L135</f>
        <v>0.34883720930232559</v>
      </c>
      <c r="S135" s="56">
        <f t="shared" ref="S135:S164" si="189">J135/$L135</f>
        <v>0.39534883720930231</v>
      </c>
      <c r="T135" s="56">
        <f t="shared" ref="T135:T164" si="190">K135/$L135</f>
        <v>0.16279069767441862</v>
      </c>
      <c r="U135" s="75">
        <f t="shared" ref="U135:U164" si="191">C135/H135</f>
        <v>3.7313432835820892</v>
      </c>
      <c r="V135" s="75">
        <f t="shared" ref="V135:V164" si="192">D135/I135</f>
        <v>16.696517412935325</v>
      </c>
      <c r="W135" s="75">
        <f t="shared" ref="W135:W164" si="193">E135/J135</f>
        <v>59.708516242317806</v>
      </c>
      <c r="X135" s="75">
        <f t="shared" ref="X135:X164" si="194">F135/K135</f>
        <v>605.50106609808097</v>
      </c>
    </row>
    <row r="136" spans="1:24" hidden="1">
      <c r="A136" t="s">
        <v>39</v>
      </c>
      <c r="B136" t="s">
        <v>7</v>
      </c>
      <c r="C136" s="55">
        <f>SUM(C137:C139)</f>
        <v>44.63805448283059</v>
      </c>
      <c r="D136" s="55">
        <f t="shared" ref="D136:G136" si="195">SUM(D137:D139)</f>
        <v>73.692537313432837</v>
      </c>
      <c r="E136" s="55">
        <f t="shared" si="195"/>
        <v>228.35820895522386</v>
      </c>
      <c r="F136" s="55">
        <f t="shared" si="195"/>
        <v>1304.4776119402984</v>
      </c>
      <c r="G136" s="55">
        <f t="shared" si="195"/>
        <v>1651.1664126917856</v>
      </c>
      <c r="H136" s="74">
        <f t="shared" ref="H136" si="196">SUM(H137:H139)</f>
        <v>16</v>
      </c>
      <c r="I136" s="74">
        <f t="shared" ref="I136" si="197">SUM(I137:I139)</f>
        <v>5</v>
      </c>
      <c r="J136" s="74">
        <f t="shared" ref="J136" si="198">SUM(J137:J139)</f>
        <v>4</v>
      </c>
      <c r="K136" s="74">
        <f t="shared" ref="K136" si="199">SUM(K137:K139)</f>
        <v>3</v>
      </c>
      <c r="L136" s="74">
        <f t="shared" ref="L136" si="200">SUM(L137:L139)</f>
        <v>28</v>
      </c>
      <c r="M136" s="56">
        <f t="shared" si="183"/>
        <v>2.7034255384386224E-2</v>
      </c>
      <c r="N136" s="56">
        <f t="shared" si="184"/>
        <v>4.4630593710598104E-2</v>
      </c>
      <c r="O136" s="56">
        <f t="shared" si="185"/>
        <v>0.1383011471163266</v>
      </c>
      <c r="P136" s="56">
        <f t="shared" si="186"/>
        <v>0.79003400378868915</v>
      </c>
      <c r="Q136" s="56">
        <f t="shared" si="187"/>
        <v>0.5714285714285714</v>
      </c>
      <c r="R136" s="56">
        <f t="shared" si="188"/>
        <v>0.17857142857142858</v>
      </c>
      <c r="S136" s="56">
        <f t="shared" si="189"/>
        <v>0.14285714285714285</v>
      </c>
      <c r="T136" s="56">
        <f t="shared" si="190"/>
        <v>0.10714285714285714</v>
      </c>
      <c r="U136" s="75">
        <f t="shared" si="191"/>
        <v>2.7898784051769119</v>
      </c>
      <c r="V136" s="75">
        <f t="shared" si="192"/>
        <v>14.738507462686567</v>
      </c>
      <c r="W136" s="75">
        <f t="shared" si="193"/>
        <v>57.089552238805965</v>
      </c>
      <c r="X136" s="75">
        <f t="shared" si="194"/>
        <v>434.82587064676613</v>
      </c>
    </row>
    <row r="137" spans="1:24" hidden="1">
      <c r="A137" t="s">
        <v>39</v>
      </c>
      <c r="B137" t="s">
        <v>76</v>
      </c>
      <c r="C137" s="55"/>
      <c r="D137" s="55">
        <v>14.2</v>
      </c>
      <c r="E137" s="55"/>
      <c r="F137" s="55"/>
      <c r="G137" s="55">
        <v>14.2</v>
      </c>
      <c r="H137" s="74"/>
      <c r="I137" s="74">
        <v>1</v>
      </c>
      <c r="J137" s="74"/>
      <c r="K137" s="74"/>
      <c r="L137" s="74">
        <v>1</v>
      </c>
      <c r="M137" s="56">
        <f t="shared" si="183"/>
        <v>0</v>
      </c>
      <c r="N137" s="56">
        <f t="shared" si="184"/>
        <v>1</v>
      </c>
      <c r="O137" s="56">
        <f t="shared" si="185"/>
        <v>0</v>
      </c>
      <c r="P137" s="56">
        <f t="shared" si="186"/>
        <v>0</v>
      </c>
      <c r="Q137" s="56">
        <f t="shared" si="187"/>
        <v>0</v>
      </c>
      <c r="R137" s="56">
        <f t="shared" si="188"/>
        <v>1</v>
      </c>
      <c r="S137" s="56">
        <f t="shared" si="189"/>
        <v>0</v>
      </c>
      <c r="T137" s="56">
        <f t="shared" si="190"/>
        <v>0</v>
      </c>
      <c r="U137" s="75" t="e">
        <f t="shared" si="191"/>
        <v>#DIV/0!</v>
      </c>
      <c r="V137" s="75">
        <f t="shared" si="192"/>
        <v>14.2</v>
      </c>
      <c r="W137" s="75" t="e">
        <f t="shared" si="193"/>
        <v>#DIV/0!</v>
      </c>
      <c r="X137" s="75" t="e">
        <f t="shared" si="194"/>
        <v>#DIV/0!</v>
      </c>
    </row>
    <row r="138" spans="1:24" hidden="1">
      <c r="A138" t="s">
        <v>39</v>
      </c>
      <c r="B138" t="s">
        <v>78</v>
      </c>
      <c r="C138" s="55">
        <v>40.011188811188802</v>
      </c>
      <c r="D138" s="55"/>
      <c r="E138" s="55"/>
      <c r="F138" s="55"/>
      <c r="G138" s="55">
        <v>40.011188811188802</v>
      </c>
      <c r="H138">
        <v>15</v>
      </c>
      <c r="L138">
        <v>15</v>
      </c>
      <c r="M138" s="56">
        <f t="shared" si="183"/>
        <v>1</v>
      </c>
      <c r="N138" s="56">
        <f t="shared" si="184"/>
        <v>0</v>
      </c>
      <c r="O138" s="56">
        <f t="shared" si="185"/>
        <v>0</v>
      </c>
      <c r="P138" s="56">
        <f t="shared" si="186"/>
        <v>0</v>
      </c>
      <c r="Q138" s="56">
        <f t="shared" si="187"/>
        <v>1</v>
      </c>
      <c r="R138" s="56">
        <f t="shared" si="188"/>
        <v>0</v>
      </c>
      <c r="S138" s="56">
        <f t="shared" si="189"/>
        <v>0</v>
      </c>
      <c r="T138" s="56">
        <f t="shared" si="190"/>
        <v>0</v>
      </c>
      <c r="U138" s="75">
        <f t="shared" si="191"/>
        <v>2.6674125874125867</v>
      </c>
      <c r="V138" s="75" t="e">
        <f t="shared" si="192"/>
        <v>#DIV/0!</v>
      </c>
      <c r="W138" s="75" t="e">
        <f t="shared" si="193"/>
        <v>#DIV/0!</v>
      </c>
      <c r="X138" s="75" t="e">
        <f t="shared" si="194"/>
        <v>#DIV/0!</v>
      </c>
    </row>
    <row r="139" spans="1:24" hidden="1">
      <c r="A139" t="s">
        <v>39</v>
      </c>
      <c r="B139" t="s">
        <v>77</v>
      </c>
      <c r="C139" s="55">
        <v>4.6268656716417906</v>
      </c>
      <c r="D139" s="55">
        <v>59.492537313432834</v>
      </c>
      <c r="E139" s="55">
        <v>228.35820895522386</v>
      </c>
      <c r="F139" s="55">
        <v>1304.4776119402984</v>
      </c>
      <c r="G139" s="55">
        <v>1596.9552238805968</v>
      </c>
      <c r="H139">
        <v>1</v>
      </c>
      <c r="I139">
        <v>4</v>
      </c>
      <c r="J139">
        <v>4</v>
      </c>
      <c r="K139">
        <v>3</v>
      </c>
      <c r="L139">
        <v>12</v>
      </c>
      <c r="M139" s="56">
        <f t="shared" si="183"/>
        <v>2.8973045721335379E-3</v>
      </c>
      <c r="N139" s="56">
        <f t="shared" si="184"/>
        <v>3.725372911136865E-2</v>
      </c>
      <c r="O139" s="56">
        <f t="shared" si="185"/>
        <v>0.14299599985046171</v>
      </c>
      <c r="P139" s="56">
        <f t="shared" si="186"/>
        <v>0.81685296646603611</v>
      </c>
      <c r="Q139" s="56">
        <f t="shared" si="187"/>
        <v>8.3333333333333329E-2</v>
      </c>
      <c r="R139" s="56">
        <f t="shared" si="188"/>
        <v>0.33333333333333331</v>
      </c>
      <c r="S139" s="56">
        <f t="shared" si="189"/>
        <v>0.33333333333333331</v>
      </c>
      <c r="T139" s="56">
        <f t="shared" si="190"/>
        <v>0.25</v>
      </c>
      <c r="U139" s="75">
        <f t="shared" si="191"/>
        <v>4.6268656716417906</v>
      </c>
      <c r="V139" s="75">
        <f t="shared" si="192"/>
        <v>14.873134328358208</v>
      </c>
      <c r="W139" s="75">
        <f t="shared" si="193"/>
        <v>57.089552238805965</v>
      </c>
      <c r="X139" s="75">
        <f t="shared" si="194"/>
        <v>434.82587064676613</v>
      </c>
    </row>
    <row r="140" spans="1:24" hidden="1">
      <c r="A140" t="s">
        <v>40</v>
      </c>
      <c r="B140" t="s">
        <v>7</v>
      </c>
      <c r="C140" s="55">
        <f>SUM(C141:C145)</f>
        <v>1225.5517807742572</v>
      </c>
      <c r="D140" s="55">
        <f t="shared" ref="D140:G140" si="201">SUM(D141:D145)</f>
        <v>2816.9687088372671</v>
      </c>
      <c r="E140" s="55">
        <f t="shared" si="201"/>
        <v>4160.7366967900225</v>
      </c>
      <c r="F140" s="55">
        <f t="shared" si="201"/>
        <v>2978.4911061132689</v>
      </c>
      <c r="G140" s="55">
        <f t="shared" si="201"/>
        <v>11181.748292514818</v>
      </c>
      <c r="H140" s="74">
        <f t="shared" ref="H140" si="202">SUM(H141:H145)</f>
        <v>421</v>
      </c>
      <c r="I140" s="74">
        <f t="shared" ref="I140" si="203">SUM(I141:I145)</f>
        <v>293</v>
      </c>
      <c r="J140" s="74">
        <f t="shared" ref="J140" si="204">SUM(J141:J145)</f>
        <v>79</v>
      </c>
      <c r="K140" s="74">
        <f t="shared" ref="K140" si="205">SUM(K141:K145)</f>
        <v>11</v>
      </c>
      <c r="L140" s="74">
        <f t="shared" ref="L140" si="206">SUM(L141:L145)</f>
        <v>804</v>
      </c>
      <c r="M140" s="56">
        <f t="shared" si="183"/>
        <v>0.10960287682335459</v>
      </c>
      <c r="N140" s="56">
        <f t="shared" si="184"/>
        <v>0.25192560547289156</v>
      </c>
      <c r="O140" s="56">
        <f t="shared" si="185"/>
        <v>0.37210072950535511</v>
      </c>
      <c r="P140" s="56">
        <f t="shared" si="186"/>
        <v>0.26637078819839854</v>
      </c>
      <c r="Q140" s="56">
        <f t="shared" si="187"/>
        <v>0.52363184079601988</v>
      </c>
      <c r="R140" s="56">
        <f t="shared" si="188"/>
        <v>0.36442786069651739</v>
      </c>
      <c r="S140" s="56">
        <f t="shared" si="189"/>
        <v>9.8258706467661688E-2</v>
      </c>
      <c r="T140" s="56">
        <f t="shared" si="190"/>
        <v>1.3681592039800995E-2</v>
      </c>
      <c r="U140" s="75">
        <f t="shared" si="191"/>
        <v>2.9110493605089243</v>
      </c>
      <c r="V140" s="75">
        <f t="shared" si="192"/>
        <v>9.6142276752125149</v>
      </c>
      <c r="W140" s="75">
        <f t="shared" si="193"/>
        <v>52.667553123924336</v>
      </c>
      <c r="X140" s="75">
        <f t="shared" si="194"/>
        <v>270.77191873756988</v>
      </c>
    </row>
    <row r="141" spans="1:24" hidden="1">
      <c r="A141" t="s">
        <v>40</v>
      </c>
      <c r="B141" t="s">
        <v>75</v>
      </c>
      <c r="C141" s="55">
        <v>6.7602739726027394</v>
      </c>
      <c r="D141" s="55">
        <v>126.79452054794521</v>
      </c>
      <c r="E141" s="55">
        <v>470.30821917808231</v>
      </c>
      <c r="F141" s="55">
        <v>2306.8493150684931</v>
      </c>
      <c r="G141" s="55">
        <v>2910.7123287671234</v>
      </c>
      <c r="H141" s="74">
        <v>2</v>
      </c>
      <c r="I141" s="74">
        <v>10</v>
      </c>
      <c r="J141" s="74">
        <v>9</v>
      </c>
      <c r="K141" s="74">
        <v>6</v>
      </c>
      <c r="L141" s="74">
        <v>27</v>
      </c>
      <c r="M141" s="56">
        <f t="shared" si="183"/>
        <v>2.3225496747959827E-3</v>
      </c>
      <c r="N141" s="56">
        <f t="shared" si="184"/>
        <v>4.3561336960307229E-2</v>
      </c>
      <c r="O141" s="56">
        <f t="shared" si="185"/>
        <v>0.16157839252266079</v>
      </c>
      <c r="P141" s="56">
        <f t="shared" si="186"/>
        <v>0.79253772084223595</v>
      </c>
      <c r="Q141" s="56">
        <f t="shared" si="187"/>
        <v>7.407407407407407E-2</v>
      </c>
      <c r="R141" s="56">
        <f t="shared" si="188"/>
        <v>0.37037037037037035</v>
      </c>
      <c r="S141" s="56">
        <f t="shared" si="189"/>
        <v>0.33333333333333331</v>
      </c>
      <c r="T141" s="56">
        <f t="shared" si="190"/>
        <v>0.22222222222222221</v>
      </c>
      <c r="U141" s="75">
        <f t="shared" si="191"/>
        <v>3.3801369863013697</v>
      </c>
      <c r="V141" s="75">
        <f t="shared" si="192"/>
        <v>12.67945205479452</v>
      </c>
      <c r="W141" s="75">
        <f t="shared" si="193"/>
        <v>52.2564687975647</v>
      </c>
      <c r="X141" s="75">
        <f t="shared" si="194"/>
        <v>384.47488584474883</v>
      </c>
    </row>
    <row r="142" spans="1:24" hidden="1">
      <c r="A142" t="s">
        <v>40</v>
      </c>
      <c r="B142" t="s">
        <v>76</v>
      </c>
      <c r="C142" s="55">
        <v>29.36</v>
      </c>
      <c r="D142" s="55">
        <v>1193.6580000000001</v>
      </c>
      <c r="E142" s="55">
        <v>3015.3240000000001</v>
      </c>
      <c r="F142" s="55"/>
      <c r="G142" s="55">
        <v>4238.3420000000006</v>
      </c>
      <c r="H142" s="74">
        <v>14</v>
      </c>
      <c r="I142" s="74">
        <v>114</v>
      </c>
      <c r="J142" s="74">
        <v>55</v>
      </c>
      <c r="K142" s="74"/>
      <c r="L142" s="74">
        <v>183</v>
      </c>
      <c r="M142" s="56">
        <f t="shared" si="183"/>
        <v>6.9272371130031495E-3</v>
      </c>
      <c r="N142" s="56">
        <f t="shared" si="184"/>
        <v>0.28163324243300797</v>
      </c>
      <c r="O142" s="56">
        <f t="shared" si="185"/>
        <v>0.71143952045398873</v>
      </c>
      <c r="P142" s="56">
        <f t="shared" si="186"/>
        <v>0</v>
      </c>
      <c r="Q142" s="56">
        <f t="shared" si="187"/>
        <v>7.650273224043716E-2</v>
      </c>
      <c r="R142" s="56">
        <f t="shared" si="188"/>
        <v>0.62295081967213117</v>
      </c>
      <c r="S142" s="56">
        <f t="shared" si="189"/>
        <v>0.30054644808743169</v>
      </c>
      <c r="T142" s="56">
        <f t="shared" si="190"/>
        <v>0</v>
      </c>
      <c r="U142" s="75">
        <f t="shared" si="191"/>
        <v>2.097142857142857</v>
      </c>
      <c r="V142" s="75">
        <f t="shared" si="192"/>
        <v>10.470684210526317</v>
      </c>
      <c r="W142" s="75">
        <f t="shared" si="193"/>
        <v>54.824072727272728</v>
      </c>
      <c r="X142" s="75" t="e">
        <f t="shared" si="194"/>
        <v>#DIV/0!</v>
      </c>
    </row>
    <row r="143" spans="1:24" hidden="1">
      <c r="A143" t="s">
        <v>40</v>
      </c>
      <c r="B143" t="s">
        <v>78</v>
      </c>
      <c r="C143" s="55">
        <v>1180.5160839160824</v>
      </c>
      <c r="D143" s="55">
        <v>1263.2923076923066</v>
      </c>
      <c r="E143" s="55"/>
      <c r="F143" s="55"/>
      <c r="G143" s="55">
        <v>2443.8083916083888</v>
      </c>
      <c r="H143">
        <v>402</v>
      </c>
      <c r="I143">
        <v>155</v>
      </c>
      <c r="L143">
        <v>557</v>
      </c>
      <c r="M143" s="56">
        <f t="shared" si="183"/>
        <v>0.48306409290096902</v>
      </c>
      <c r="N143" s="56">
        <f t="shared" si="184"/>
        <v>0.51693590709903103</v>
      </c>
      <c r="O143" s="56">
        <f t="shared" si="185"/>
        <v>0</v>
      </c>
      <c r="P143" s="56">
        <f t="shared" si="186"/>
        <v>0</v>
      </c>
      <c r="Q143" s="56">
        <f t="shared" si="187"/>
        <v>0.7217235188509874</v>
      </c>
      <c r="R143" s="56">
        <f t="shared" si="188"/>
        <v>0.27827648114901254</v>
      </c>
      <c r="S143" s="56">
        <f t="shared" si="189"/>
        <v>0</v>
      </c>
      <c r="T143" s="56">
        <f t="shared" si="190"/>
        <v>0</v>
      </c>
      <c r="U143" s="75">
        <f t="shared" si="191"/>
        <v>2.9366071739206028</v>
      </c>
      <c r="V143" s="75">
        <f t="shared" si="192"/>
        <v>8.1502729528535909</v>
      </c>
      <c r="W143" s="75" t="e">
        <f t="shared" si="193"/>
        <v>#DIV/0!</v>
      </c>
      <c r="X143" s="75" t="e">
        <f t="shared" si="194"/>
        <v>#DIV/0!</v>
      </c>
    </row>
    <row r="144" spans="1:24">
      <c r="A144" t="s">
        <v>40</v>
      </c>
      <c r="B144" t="s">
        <v>79</v>
      </c>
      <c r="C144" s="55">
        <v>5.3333333333333339</v>
      </c>
      <c r="D144" s="55"/>
      <c r="E144" s="55"/>
      <c r="F144" s="55"/>
      <c r="G144" s="55">
        <v>5.3333333333333339</v>
      </c>
      <c r="H144">
        <v>2</v>
      </c>
      <c r="L144">
        <v>2</v>
      </c>
      <c r="M144" s="56">
        <f t="shared" si="183"/>
        <v>1</v>
      </c>
      <c r="N144" s="56">
        <f t="shared" si="184"/>
        <v>0</v>
      </c>
      <c r="O144" s="56">
        <f t="shared" si="185"/>
        <v>0</v>
      </c>
      <c r="P144" s="56">
        <f t="shared" si="186"/>
        <v>0</v>
      </c>
      <c r="Q144" s="56">
        <f t="shared" si="187"/>
        <v>1</v>
      </c>
      <c r="R144" s="56">
        <f t="shared" si="188"/>
        <v>0</v>
      </c>
      <c r="S144" s="56">
        <f t="shared" si="189"/>
        <v>0</v>
      </c>
      <c r="T144" s="56">
        <f t="shared" si="190"/>
        <v>0</v>
      </c>
      <c r="U144" s="75">
        <f t="shared" si="191"/>
        <v>2.666666666666667</v>
      </c>
      <c r="V144" s="75" t="e">
        <f t="shared" si="192"/>
        <v>#DIV/0!</v>
      </c>
      <c r="W144" s="75" t="e">
        <f t="shared" si="193"/>
        <v>#DIV/0!</v>
      </c>
      <c r="X144" s="75" t="e">
        <f t="shared" si="194"/>
        <v>#DIV/0!</v>
      </c>
    </row>
    <row r="145" spans="1:24" hidden="1">
      <c r="A145" t="s">
        <v>40</v>
      </c>
      <c r="B145" t="s">
        <v>77</v>
      </c>
      <c r="C145" s="55">
        <v>3.5820895522388057</v>
      </c>
      <c r="D145" s="55">
        <v>233.2238805970149</v>
      </c>
      <c r="E145" s="55">
        <v>675.1044776119403</v>
      </c>
      <c r="F145" s="55">
        <v>671.64179104477603</v>
      </c>
      <c r="G145" s="55">
        <v>1583.5522388059701</v>
      </c>
      <c r="H145">
        <v>1</v>
      </c>
      <c r="I145">
        <v>14</v>
      </c>
      <c r="J145">
        <v>15</v>
      </c>
      <c r="K145">
        <v>5</v>
      </c>
      <c r="L145">
        <v>35</v>
      </c>
      <c r="M145" s="56">
        <f t="shared" si="183"/>
        <v>2.2620596052705987E-3</v>
      </c>
      <c r="N145" s="56">
        <f t="shared" si="184"/>
        <v>0.14727893079982657</v>
      </c>
      <c r="O145" s="56">
        <f t="shared" si="185"/>
        <v>0.42632283360666556</v>
      </c>
      <c r="P145" s="56">
        <f t="shared" si="186"/>
        <v>0.42413617598823727</v>
      </c>
      <c r="Q145" s="56">
        <f t="shared" si="187"/>
        <v>2.8571428571428571E-2</v>
      </c>
      <c r="R145" s="56">
        <f t="shared" si="188"/>
        <v>0.4</v>
      </c>
      <c r="S145" s="56">
        <f t="shared" si="189"/>
        <v>0.42857142857142855</v>
      </c>
      <c r="T145" s="56">
        <f t="shared" si="190"/>
        <v>0.14285714285714285</v>
      </c>
      <c r="U145" s="75">
        <f t="shared" si="191"/>
        <v>3.5820895522388057</v>
      </c>
      <c r="V145" s="75">
        <f t="shared" si="192"/>
        <v>16.658848614072493</v>
      </c>
      <c r="W145" s="75">
        <f t="shared" si="193"/>
        <v>45.006965174129355</v>
      </c>
      <c r="X145" s="75">
        <f t="shared" si="194"/>
        <v>134.32835820895519</v>
      </c>
    </row>
    <row r="146" spans="1:24" hidden="1">
      <c r="A146" t="s">
        <v>41</v>
      </c>
      <c r="B146" t="s">
        <v>7</v>
      </c>
      <c r="C146" s="55">
        <f>SUM(C147:C151)</f>
        <v>37.218432313954693</v>
      </c>
      <c r="D146" s="55">
        <f t="shared" ref="D146:G146" si="207">SUM(D147:D151)</f>
        <v>522.14867759106551</v>
      </c>
      <c r="E146" s="55">
        <f t="shared" si="207"/>
        <v>3557.5558372520945</v>
      </c>
      <c r="F146" s="55">
        <f t="shared" si="207"/>
        <v>7866.5373134328356</v>
      </c>
      <c r="G146" s="55">
        <f t="shared" si="207"/>
        <v>11983.460260589951</v>
      </c>
      <c r="H146" s="74">
        <f t="shared" ref="H146" si="208">SUM(H147:H151)</f>
        <v>15</v>
      </c>
      <c r="I146" s="74">
        <f t="shared" ref="I146" si="209">SUM(I147:I151)</f>
        <v>48</v>
      </c>
      <c r="J146" s="74">
        <f t="shared" ref="J146" si="210">SUM(J147:J151)</f>
        <v>65</v>
      </c>
      <c r="K146" s="74">
        <f t="shared" ref="K146" si="211">SUM(K147:K151)</f>
        <v>37</v>
      </c>
      <c r="L146" s="74">
        <f t="shared" ref="L146" si="212">SUM(L147:L151)</f>
        <v>165</v>
      </c>
      <c r="M146" s="56">
        <f t="shared" si="183"/>
        <v>3.105816809553338E-3</v>
      </c>
      <c r="N146" s="56">
        <f t="shared" si="184"/>
        <v>4.3572446208067113E-2</v>
      </c>
      <c r="O146" s="56">
        <f t="shared" si="185"/>
        <v>0.29687216879684086</v>
      </c>
      <c r="P146" s="56">
        <f t="shared" si="186"/>
        <v>0.65644956818553868</v>
      </c>
      <c r="Q146" s="56">
        <f t="shared" si="187"/>
        <v>9.0909090909090912E-2</v>
      </c>
      <c r="R146" s="56">
        <f t="shared" si="188"/>
        <v>0.29090909090909089</v>
      </c>
      <c r="S146" s="56">
        <f t="shared" si="189"/>
        <v>0.39393939393939392</v>
      </c>
      <c r="T146" s="56">
        <f t="shared" si="190"/>
        <v>0.22424242424242424</v>
      </c>
      <c r="U146" s="75">
        <f t="shared" si="191"/>
        <v>2.4812288209303128</v>
      </c>
      <c r="V146" s="75">
        <f t="shared" si="192"/>
        <v>10.878097449813865</v>
      </c>
      <c r="W146" s="75">
        <f t="shared" si="193"/>
        <v>54.731628265416838</v>
      </c>
      <c r="X146" s="75">
        <f t="shared" si="194"/>
        <v>212.60911657926582</v>
      </c>
    </row>
    <row r="147" spans="1:24" hidden="1">
      <c r="A147" t="s">
        <v>41</v>
      </c>
      <c r="B147" t="s">
        <v>75</v>
      </c>
      <c r="C147" s="55"/>
      <c r="D147" s="55"/>
      <c r="E147" s="55">
        <v>68.493150684931507</v>
      </c>
      <c r="F147" s="55"/>
      <c r="G147" s="55">
        <v>68.493150684931507</v>
      </c>
      <c r="H147" s="74"/>
      <c r="I147" s="74"/>
      <c r="J147" s="74">
        <v>1</v>
      </c>
      <c r="K147" s="74"/>
      <c r="L147" s="74">
        <v>1</v>
      </c>
      <c r="M147" s="56">
        <f t="shared" si="183"/>
        <v>0</v>
      </c>
      <c r="N147" s="56">
        <f t="shared" si="184"/>
        <v>0</v>
      </c>
      <c r="O147" s="56">
        <f t="shared" si="185"/>
        <v>1</v>
      </c>
      <c r="P147" s="56">
        <f t="shared" si="186"/>
        <v>0</v>
      </c>
      <c r="Q147" s="56">
        <f t="shared" si="187"/>
        <v>0</v>
      </c>
      <c r="R147" s="56">
        <f t="shared" si="188"/>
        <v>0</v>
      </c>
      <c r="S147" s="56">
        <f t="shared" si="189"/>
        <v>1</v>
      </c>
      <c r="T147" s="56">
        <f t="shared" si="190"/>
        <v>0</v>
      </c>
      <c r="U147" s="75" t="e">
        <f t="shared" si="191"/>
        <v>#DIV/0!</v>
      </c>
      <c r="V147" s="75" t="e">
        <f t="shared" si="192"/>
        <v>#DIV/0!</v>
      </c>
      <c r="W147" s="75">
        <f t="shared" si="193"/>
        <v>68.493150684931507</v>
      </c>
      <c r="X147" s="75" t="e">
        <f t="shared" si="194"/>
        <v>#DIV/0!</v>
      </c>
    </row>
    <row r="148" spans="1:24" hidden="1">
      <c r="A148" t="s">
        <v>41</v>
      </c>
      <c r="B148" t="s">
        <v>76</v>
      </c>
      <c r="C148" s="55">
        <v>1.2</v>
      </c>
      <c r="D148" s="55">
        <v>25.080000000000002</v>
      </c>
      <c r="E148" s="55">
        <v>130</v>
      </c>
      <c r="F148" s="55">
        <v>434</v>
      </c>
      <c r="G148" s="55">
        <v>590.28</v>
      </c>
      <c r="H148" s="74">
        <v>1</v>
      </c>
      <c r="I148" s="74">
        <v>3</v>
      </c>
      <c r="J148" s="74">
        <v>2</v>
      </c>
      <c r="K148" s="74">
        <v>3</v>
      </c>
      <c r="L148" s="74">
        <v>9</v>
      </c>
      <c r="M148" s="56">
        <f t="shared" si="183"/>
        <v>2.0329335230737954E-3</v>
      </c>
      <c r="N148" s="56">
        <f t="shared" si="184"/>
        <v>4.2488310632242329E-2</v>
      </c>
      <c r="O148" s="56">
        <f t="shared" si="185"/>
        <v>0.22023446499966118</v>
      </c>
      <c r="P148" s="56">
        <f t="shared" si="186"/>
        <v>0.73524429084502274</v>
      </c>
      <c r="Q148" s="56">
        <f t="shared" si="187"/>
        <v>0.1111111111111111</v>
      </c>
      <c r="R148" s="56">
        <f t="shared" si="188"/>
        <v>0.33333333333333331</v>
      </c>
      <c r="S148" s="56">
        <f t="shared" si="189"/>
        <v>0.22222222222222221</v>
      </c>
      <c r="T148" s="56">
        <f t="shared" si="190"/>
        <v>0.33333333333333331</v>
      </c>
      <c r="U148" s="75">
        <f t="shared" si="191"/>
        <v>1.2</v>
      </c>
      <c r="V148" s="75">
        <f t="shared" si="192"/>
        <v>8.3600000000000012</v>
      </c>
      <c r="W148" s="75">
        <f t="shared" si="193"/>
        <v>65</v>
      </c>
      <c r="X148" s="75">
        <f t="shared" si="194"/>
        <v>144.66666666666666</v>
      </c>
    </row>
    <row r="149" spans="1:24" hidden="1">
      <c r="A149" t="s">
        <v>41</v>
      </c>
      <c r="B149" t="s">
        <v>78</v>
      </c>
      <c r="C149" s="55">
        <v>9.4811188811188813</v>
      </c>
      <c r="D149" s="55">
        <v>79.755244755244746</v>
      </c>
      <c r="E149" s="55"/>
      <c r="F149" s="55"/>
      <c r="G149" s="55">
        <v>89.23636363636362</v>
      </c>
      <c r="H149">
        <v>6</v>
      </c>
      <c r="I149">
        <v>10</v>
      </c>
      <c r="L149">
        <v>16</v>
      </c>
      <c r="M149" s="56">
        <f t="shared" si="183"/>
        <v>0.10624725722525236</v>
      </c>
      <c r="N149" s="56">
        <f t="shared" si="184"/>
        <v>0.8937527427747477</v>
      </c>
      <c r="O149" s="56">
        <f t="shared" si="185"/>
        <v>0</v>
      </c>
      <c r="P149" s="56">
        <f t="shared" si="186"/>
        <v>0</v>
      </c>
      <c r="Q149" s="56">
        <f t="shared" si="187"/>
        <v>0.375</v>
      </c>
      <c r="R149" s="56">
        <f t="shared" si="188"/>
        <v>0.625</v>
      </c>
      <c r="S149" s="56">
        <f t="shared" si="189"/>
        <v>0</v>
      </c>
      <c r="T149" s="56">
        <f t="shared" si="190"/>
        <v>0</v>
      </c>
      <c r="U149" s="75">
        <f t="shared" si="191"/>
        <v>1.5801864801864802</v>
      </c>
      <c r="V149" s="75">
        <f t="shared" si="192"/>
        <v>7.975524475524475</v>
      </c>
      <c r="W149" s="75" t="e">
        <f t="shared" si="193"/>
        <v>#DIV/0!</v>
      </c>
      <c r="X149" s="75" t="e">
        <f t="shared" si="194"/>
        <v>#DIV/0!</v>
      </c>
    </row>
    <row r="150" spans="1:24">
      <c r="A150" t="s">
        <v>41</v>
      </c>
      <c r="B150" t="s">
        <v>79</v>
      </c>
      <c r="C150" s="55"/>
      <c r="D150" s="55">
        <v>10</v>
      </c>
      <c r="E150" s="55"/>
      <c r="F150" s="55"/>
      <c r="G150" s="55">
        <v>10</v>
      </c>
      <c r="I150">
        <v>1</v>
      </c>
      <c r="L150">
        <v>1</v>
      </c>
      <c r="M150" s="56">
        <f t="shared" si="183"/>
        <v>0</v>
      </c>
      <c r="N150" s="56">
        <f t="shared" si="184"/>
        <v>1</v>
      </c>
      <c r="O150" s="56">
        <f t="shared" si="185"/>
        <v>0</v>
      </c>
      <c r="P150" s="56">
        <f t="shared" si="186"/>
        <v>0</v>
      </c>
      <c r="Q150" s="56">
        <f t="shared" si="187"/>
        <v>0</v>
      </c>
      <c r="R150" s="56">
        <f t="shared" si="188"/>
        <v>1</v>
      </c>
      <c r="S150" s="56">
        <f t="shared" si="189"/>
        <v>0</v>
      </c>
      <c r="T150" s="56">
        <f t="shared" si="190"/>
        <v>0</v>
      </c>
      <c r="U150" s="75" t="e">
        <f t="shared" si="191"/>
        <v>#DIV/0!</v>
      </c>
      <c r="V150" s="75">
        <f t="shared" si="192"/>
        <v>10</v>
      </c>
      <c r="W150" s="75" t="e">
        <f t="shared" si="193"/>
        <v>#DIV/0!</v>
      </c>
      <c r="X150" s="75" t="e">
        <f t="shared" si="194"/>
        <v>#DIV/0!</v>
      </c>
    </row>
    <row r="151" spans="1:24" hidden="1">
      <c r="A151" t="s">
        <v>41</v>
      </c>
      <c r="B151" t="s">
        <v>77</v>
      </c>
      <c r="C151" s="55">
        <v>26.537313432835816</v>
      </c>
      <c r="D151" s="55">
        <v>407.31343283582078</v>
      </c>
      <c r="E151" s="55">
        <v>3359.0626865671629</v>
      </c>
      <c r="F151" s="55">
        <v>7432.5373134328356</v>
      </c>
      <c r="G151" s="55">
        <v>11225.450746268656</v>
      </c>
      <c r="H151">
        <v>8</v>
      </c>
      <c r="I151">
        <v>34</v>
      </c>
      <c r="J151">
        <v>62</v>
      </c>
      <c r="K151">
        <v>34</v>
      </c>
      <c r="L151">
        <v>138</v>
      </c>
      <c r="M151" s="56">
        <f t="shared" si="183"/>
        <v>2.3640309892818184E-3</v>
      </c>
      <c r="N151" s="56">
        <f t="shared" si="184"/>
        <v>3.6284817602643876E-2</v>
      </c>
      <c r="O151" s="56">
        <f t="shared" si="185"/>
        <v>0.29923633023678059</v>
      </c>
      <c r="P151" s="56">
        <f t="shared" si="186"/>
        <v>0.66211482117129361</v>
      </c>
      <c r="Q151" s="56">
        <f t="shared" si="187"/>
        <v>5.7971014492753624E-2</v>
      </c>
      <c r="R151" s="56">
        <f t="shared" si="188"/>
        <v>0.24637681159420291</v>
      </c>
      <c r="S151" s="56">
        <f t="shared" si="189"/>
        <v>0.44927536231884058</v>
      </c>
      <c r="T151" s="56">
        <f t="shared" si="190"/>
        <v>0.24637681159420291</v>
      </c>
      <c r="U151" s="75">
        <f t="shared" si="191"/>
        <v>3.317164179104477</v>
      </c>
      <c r="V151" s="75">
        <f t="shared" si="192"/>
        <v>11.979806848112375</v>
      </c>
      <c r="W151" s="75">
        <f t="shared" si="193"/>
        <v>54.178430428502629</v>
      </c>
      <c r="X151" s="75">
        <f t="shared" si="194"/>
        <v>218.60403863037752</v>
      </c>
    </row>
    <row r="152" spans="1:24" hidden="1">
      <c r="A152" t="s">
        <v>45</v>
      </c>
      <c r="B152" t="s">
        <v>7</v>
      </c>
      <c r="C152" s="55">
        <f>SUM(C153:C157)</f>
        <v>21.214817520787669</v>
      </c>
      <c r="D152" s="55">
        <f t="shared" ref="D152:G152" si="213">SUM(D153:D157)</f>
        <v>392.76341852381927</v>
      </c>
      <c r="E152" s="55">
        <f t="shared" si="213"/>
        <v>872.39636066244123</v>
      </c>
      <c r="F152" s="55">
        <f t="shared" si="213"/>
        <v>5223.8805970149251</v>
      </c>
      <c r="G152" s="55">
        <f t="shared" si="213"/>
        <v>6510.2551937219732</v>
      </c>
      <c r="H152" s="74">
        <f t="shared" ref="H152" si="214">SUM(H153:H157)</f>
        <v>9</v>
      </c>
      <c r="I152" s="74">
        <f t="shared" ref="I152" si="215">SUM(I153:I157)</f>
        <v>28</v>
      </c>
      <c r="J152" s="74">
        <f t="shared" ref="J152" si="216">SUM(J153:J157)</f>
        <v>21</v>
      </c>
      <c r="K152" s="74">
        <f t="shared" ref="K152" si="217">SUM(K153:K157)</f>
        <v>3</v>
      </c>
      <c r="L152" s="74">
        <f t="shared" ref="L152" si="218">SUM(L153:L157)</f>
        <v>61</v>
      </c>
      <c r="M152" s="56">
        <f t="shared" si="183"/>
        <v>3.258676793690934E-3</v>
      </c>
      <c r="N152" s="56">
        <f t="shared" si="184"/>
        <v>6.0329957403601066E-2</v>
      </c>
      <c r="O152" s="56">
        <f t="shared" si="185"/>
        <v>0.13400340458292911</v>
      </c>
      <c r="P152" s="56">
        <f t="shared" si="186"/>
        <v>0.80240796121977886</v>
      </c>
      <c r="Q152" s="56">
        <f t="shared" si="187"/>
        <v>0.14754098360655737</v>
      </c>
      <c r="R152" s="56">
        <f t="shared" si="188"/>
        <v>0.45901639344262296</v>
      </c>
      <c r="S152" s="56">
        <f t="shared" si="189"/>
        <v>0.34426229508196721</v>
      </c>
      <c r="T152" s="56">
        <f t="shared" si="190"/>
        <v>4.9180327868852458E-2</v>
      </c>
      <c r="U152" s="75">
        <f t="shared" si="191"/>
        <v>2.3572019467541856</v>
      </c>
      <c r="V152" s="75">
        <f t="shared" si="192"/>
        <v>14.02726494727926</v>
      </c>
      <c r="W152" s="75">
        <f t="shared" si="193"/>
        <v>41.54268384106863</v>
      </c>
      <c r="X152" s="75">
        <f t="shared" si="194"/>
        <v>1741.2935323383083</v>
      </c>
    </row>
    <row r="153" spans="1:24" hidden="1">
      <c r="A153" t="s">
        <v>45</v>
      </c>
      <c r="B153" t="s">
        <v>75</v>
      </c>
      <c r="C153" s="55"/>
      <c r="D153" s="55">
        <v>15.068493150684931</v>
      </c>
      <c r="E153" s="55">
        <v>60.273972602739725</v>
      </c>
      <c r="F153" s="55"/>
      <c r="G153" s="55">
        <v>75.342465753424662</v>
      </c>
      <c r="H153" s="74"/>
      <c r="I153" s="74">
        <v>1</v>
      </c>
      <c r="J153" s="74">
        <v>1</v>
      </c>
      <c r="K153" s="74"/>
      <c r="L153" s="74">
        <v>2</v>
      </c>
      <c r="M153" s="56">
        <f t="shared" si="183"/>
        <v>0</v>
      </c>
      <c r="N153" s="56">
        <f t="shared" si="184"/>
        <v>0.19999999999999998</v>
      </c>
      <c r="O153" s="56">
        <f t="shared" si="185"/>
        <v>0.79999999999999993</v>
      </c>
      <c r="P153" s="56">
        <f t="shared" si="186"/>
        <v>0</v>
      </c>
      <c r="Q153" s="56">
        <f t="shared" si="187"/>
        <v>0</v>
      </c>
      <c r="R153" s="56">
        <f t="shared" si="188"/>
        <v>0.5</v>
      </c>
      <c r="S153" s="56">
        <f t="shared" si="189"/>
        <v>0.5</v>
      </c>
      <c r="T153" s="56">
        <f t="shared" si="190"/>
        <v>0</v>
      </c>
      <c r="U153" s="75" t="e">
        <f t="shared" si="191"/>
        <v>#DIV/0!</v>
      </c>
      <c r="V153" s="75">
        <f t="shared" si="192"/>
        <v>15.068493150684931</v>
      </c>
      <c r="W153" s="75">
        <f t="shared" si="193"/>
        <v>60.273972602739725</v>
      </c>
      <c r="X153" s="75" t="e">
        <f t="shared" si="194"/>
        <v>#DIV/0!</v>
      </c>
    </row>
    <row r="154" spans="1:24" hidden="1">
      <c r="A154" t="s">
        <v>45</v>
      </c>
      <c r="B154" t="s">
        <v>76</v>
      </c>
      <c r="C154" s="55">
        <v>3.4</v>
      </c>
      <c r="D154" s="55">
        <v>74.680000000000007</v>
      </c>
      <c r="E154" s="55">
        <v>28.6</v>
      </c>
      <c r="F154" s="55"/>
      <c r="G154" s="55">
        <v>106.68</v>
      </c>
      <c r="H154" s="74">
        <v>1</v>
      </c>
      <c r="I154" s="74">
        <v>7</v>
      </c>
      <c r="J154" s="74">
        <v>1</v>
      </c>
      <c r="K154" s="74"/>
      <c r="L154" s="74">
        <v>9</v>
      </c>
      <c r="M154" s="56">
        <f t="shared" si="183"/>
        <v>3.1871016122984624E-2</v>
      </c>
      <c r="N154" s="56">
        <f t="shared" si="184"/>
        <v>0.7000374953130859</v>
      </c>
      <c r="O154" s="56">
        <f t="shared" si="185"/>
        <v>0.2680914885639295</v>
      </c>
      <c r="P154" s="56">
        <f t="shared" si="186"/>
        <v>0</v>
      </c>
      <c r="Q154" s="56">
        <f t="shared" si="187"/>
        <v>0.1111111111111111</v>
      </c>
      <c r="R154" s="56">
        <f t="shared" si="188"/>
        <v>0.77777777777777779</v>
      </c>
      <c r="S154" s="56">
        <f t="shared" si="189"/>
        <v>0.1111111111111111</v>
      </c>
      <c r="T154" s="56">
        <f t="shared" si="190"/>
        <v>0</v>
      </c>
      <c r="U154" s="75">
        <f t="shared" si="191"/>
        <v>3.4</v>
      </c>
      <c r="V154" s="75">
        <f t="shared" si="192"/>
        <v>10.668571428571429</v>
      </c>
      <c r="W154" s="75">
        <f t="shared" si="193"/>
        <v>28.6</v>
      </c>
      <c r="X154" s="75" t="e">
        <f t="shared" si="194"/>
        <v>#DIV/0!</v>
      </c>
    </row>
    <row r="155" spans="1:24" hidden="1">
      <c r="A155" t="s">
        <v>45</v>
      </c>
      <c r="B155" t="s">
        <v>78</v>
      </c>
      <c r="C155" s="55">
        <v>2.0979020979020975</v>
      </c>
      <c r="D155" s="55"/>
      <c r="E155" s="55"/>
      <c r="F155" s="55"/>
      <c r="G155" s="55">
        <v>2.0979020979020975</v>
      </c>
      <c r="H155">
        <v>2</v>
      </c>
      <c r="L155">
        <v>2</v>
      </c>
      <c r="M155" s="56">
        <f t="shared" si="183"/>
        <v>1</v>
      </c>
      <c r="N155" s="56">
        <f t="shared" si="184"/>
        <v>0</v>
      </c>
      <c r="O155" s="56">
        <f t="shared" si="185"/>
        <v>0</v>
      </c>
      <c r="P155" s="56">
        <f t="shared" si="186"/>
        <v>0</v>
      </c>
      <c r="Q155" s="56">
        <f t="shared" si="187"/>
        <v>1</v>
      </c>
      <c r="R155" s="56">
        <f t="shared" si="188"/>
        <v>0</v>
      </c>
      <c r="S155" s="56">
        <f t="shared" si="189"/>
        <v>0</v>
      </c>
      <c r="T155" s="56">
        <f t="shared" si="190"/>
        <v>0</v>
      </c>
      <c r="U155" s="75">
        <f t="shared" si="191"/>
        <v>1.0489510489510487</v>
      </c>
      <c r="V155" s="75" t="e">
        <f t="shared" si="192"/>
        <v>#DIV/0!</v>
      </c>
      <c r="W155" s="75" t="e">
        <f t="shared" si="193"/>
        <v>#DIV/0!</v>
      </c>
      <c r="X155" s="75" t="e">
        <f t="shared" si="194"/>
        <v>#DIV/0!</v>
      </c>
    </row>
    <row r="156" spans="1:24">
      <c r="A156" t="s">
        <v>45</v>
      </c>
      <c r="B156" t="s">
        <v>79</v>
      </c>
      <c r="C156" s="55">
        <v>8.4333333333333336</v>
      </c>
      <c r="D156" s="55"/>
      <c r="E156" s="55"/>
      <c r="F156" s="55"/>
      <c r="G156" s="55">
        <v>8.4333333333333336</v>
      </c>
      <c r="H156">
        <v>4</v>
      </c>
      <c r="L156">
        <v>4</v>
      </c>
      <c r="M156" s="56">
        <f t="shared" si="183"/>
        <v>1</v>
      </c>
      <c r="N156" s="56">
        <f t="shared" si="184"/>
        <v>0</v>
      </c>
      <c r="O156" s="56">
        <f t="shared" si="185"/>
        <v>0</v>
      </c>
      <c r="P156" s="56">
        <f t="shared" si="186"/>
        <v>0</v>
      </c>
      <c r="Q156" s="56">
        <f t="shared" si="187"/>
        <v>1</v>
      </c>
      <c r="R156" s="56">
        <f t="shared" si="188"/>
        <v>0</v>
      </c>
      <c r="S156" s="56">
        <f t="shared" si="189"/>
        <v>0</v>
      </c>
      <c r="T156" s="56">
        <f t="shared" si="190"/>
        <v>0</v>
      </c>
      <c r="U156" s="75">
        <f t="shared" si="191"/>
        <v>2.1083333333333334</v>
      </c>
      <c r="V156" s="75" t="e">
        <f t="shared" si="192"/>
        <v>#DIV/0!</v>
      </c>
      <c r="W156" s="75" t="e">
        <f t="shared" si="193"/>
        <v>#DIV/0!</v>
      </c>
      <c r="X156" s="75" t="e">
        <f t="shared" si="194"/>
        <v>#DIV/0!</v>
      </c>
    </row>
    <row r="157" spans="1:24" hidden="1">
      <c r="A157" t="s">
        <v>45</v>
      </c>
      <c r="B157" t="s">
        <v>77</v>
      </c>
      <c r="C157" s="55">
        <v>7.2835820895522376</v>
      </c>
      <c r="D157" s="55">
        <v>303.0149253731343</v>
      </c>
      <c r="E157" s="55">
        <v>783.52238805970148</v>
      </c>
      <c r="F157" s="55">
        <v>5223.8805970149251</v>
      </c>
      <c r="G157" s="55">
        <v>6317.7014925373132</v>
      </c>
      <c r="H157">
        <v>2</v>
      </c>
      <c r="I157">
        <v>20</v>
      </c>
      <c r="J157">
        <v>19</v>
      </c>
      <c r="K157">
        <v>3</v>
      </c>
      <c r="L157">
        <v>44</v>
      </c>
      <c r="M157" s="56">
        <f t="shared" si="183"/>
        <v>1.1528848107426183E-3</v>
      </c>
      <c r="N157" s="56">
        <f t="shared" si="184"/>
        <v>4.7962843089542295E-2</v>
      </c>
      <c r="O157" s="56">
        <f t="shared" si="185"/>
        <v>0.1240201660343125</v>
      </c>
      <c r="P157" s="56">
        <f t="shared" si="186"/>
        <v>0.82686410606540262</v>
      </c>
      <c r="Q157" s="56">
        <f t="shared" si="187"/>
        <v>4.5454545454545456E-2</v>
      </c>
      <c r="R157" s="56">
        <f t="shared" si="188"/>
        <v>0.45454545454545453</v>
      </c>
      <c r="S157" s="56">
        <f t="shared" si="189"/>
        <v>0.43181818181818182</v>
      </c>
      <c r="T157" s="56">
        <f t="shared" si="190"/>
        <v>6.8181818181818177E-2</v>
      </c>
      <c r="U157" s="75">
        <f t="shared" si="191"/>
        <v>3.6417910447761188</v>
      </c>
      <c r="V157" s="75">
        <f t="shared" si="192"/>
        <v>15.150746268656714</v>
      </c>
      <c r="W157" s="75">
        <f t="shared" si="193"/>
        <v>41.238020424194815</v>
      </c>
      <c r="X157" s="75">
        <f t="shared" si="194"/>
        <v>1741.2935323383083</v>
      </c>
    </row>
    <row r="158" spans="1:24" hidden="1">
      <c r="A158" t="s">
        <v>42</v>
      </c>
      <c r="B158" t="s">
        <v>7</v>
      </c>
      <c r="C158" s="55">
        <f>SUM(C159:C163)</f>
        <v>744.58319943533434</v>
      </c>
      <c r="D158" s="55">
        <f t="shared" ref="D158:G158" si="219">SUM(D159:D163)</f>
        <v>2175.857394110013</v>
      </c>
      <c r="E158" s="55">
        <f t="shared" si="219"/>
        <v>3235.5042745845449</v>
      </c>
      <c r="F158" s="55">
        <f t="shared" si="219"/>
        <v>2944.8290738090373</v>
      </c>
      <c r="G158" s="55">
        <f t="shared" si="219"/>
        <v>9100.7739419389291</v>
      </c>
      <c r="H158" s="74">
        <f t="shared" ref="H158" si="220">SUM(H159:H163)</f>
        <v>338</v>
      </c>
      <c r="I158" s="74">
        <f t="shared" ref="I158" si="221">SUM(I159:I163)</f>
        <v>173</v>
      </c>
      <c r="J158" s="74">
        <f t="shared" ref="J158" si="222">SUM(J159:J163)</f>
        <v>62</v>
      </c>
      <c r="K158" s="74">
        <f t="shared" ref="K158" si="223">SUM(K159:K163)</f>
        <v>10</v>
      </c>
      <c r="L158" s="74">
        <f t="shared" ref="L158" si="224">SUM(L159:L163)</f>
        <v>583</v>
      </c>
      <c r="M158" s="56">
        <f t="shared" si="183"/>
        <v>8.1815371328375186E-2</v>
      </c>
      <c r="N158" s="56">
        <f t="shared" si="184"/>
        <v>0.23908487431855102</v>
      </c>
      <c r="O158" s="56">
        <f t="shared" si="185"/>
        <v>0.35551968384517607</v>
      </c>
      <c r="P158" s="56">
        <f t="shared" si="186"/>
        <v>0.32358007050789778</v>
      </c>
      <c r="Q158" s="56">
        <f t="shared" si="187"/>
        <v>0.57975986277873071</v>
      </c>
      <c r="R158" s="56">
        <f t="shared" si="188"/>
        <v>0.29674099485420241</v>
      </c>
      <c r="S158" s="56">
        <f t="shared" si="189"/>
        <v>0.10634648370497427</v>
      </c>
      <c r="T158" s="56">
        <f t="shared" si="190"/>
        <v>1.7152658662092625E-2</v>
      </c>
      <c r="U158" s="75">
        <f t="shared" si="191"/>
        <v>2.2029088740690366</v>
      </c>
      <c r="V158" s="75">
        <f t="shared" si="192"/>
        <v>12.57721037057811</v>
      </c>
      <c r="W158" s="75">
        <f t="shared" si="193"/>
        <v>52.185552815879753</v>
      </c>
      <c r="X158" s="75">
        <f t="shared" si="194"/>
        <v>294.48290738090373</v>
      </c>
    </row>
    <row r="159" spans="1:24" hidden="1">
      <c r="A159" t="s">
        <v>42</v>
      </c>
      <c r="B159" t="s">
        <v>75</v>
      </c>
      <c r="C159" s="55">
        <v>4.9315068493150687</v>
      </c>
      <c r="D159" s="55">
        <v>42.054794520547951</v>
      </c>
      <c r="E159" s="55">
        <v>191.78082191780823</v>
      </c>
      <c r="F159" s="55">
        <v>1746.5753424657537</v>
      </c>
      <c r="G159" s="55">
        <v>1985.3424657534249</v>
      </c>
      <c r="H159" s="74">
        <v>1</v>
      </c>
      <c r="I159" s="74">
        <v>4</v>
      </c>
      <c r="J159" s="74">
        <v>3</v>
      </c>
      <c r="K159" s="74">
        <v>3</v>
      </c>
      <c r="L159" s="74">
        <v>11</v>
      </c>
      <c r="M159" s="56">
        <f t="shared" si="183"/>
        <v>2.4839577727178634E-3</v>
      </c>
      <c r="N159" s="56">
        <f t="shared" si="184"/>
        <v>2.1182639895121782E-2</v>
      </c>
      <c r="O159" s="56">
        <f t="shared" si="185"/>
        <v>9.6598357827916911E-2</v>
      </c>
      <c r="P159" s="56">
        <f t="shared" si="186"/>
        <v>0.87973504450424345</v>
      </c>
      <c r="Q159" s="56">
        <f t="shared" si="187"/>
        <v>9.0909090909090912E-2</v>
      </c>
      <c r="R159" s="56">
        <f t="shared" si="188"/>
        <v>0.36363636363636365</v>
      </c>
      <c r="S159" s="56">
        <f t="shared" si="189"/>
        <v>0.27272727272727271</v>
      </c>
      <c r="T159" s="56">
        <f t="shared" si="190"/>
        <v>0.27272727272727271</v>
      </c>
      <c r="U159" s="75">
        <f t="shared" si="191"/>
        <v>4.9315068493150687</v>
      </c>
      <c r="V159" s="75">
        <f t="shared" si="192"/>
        <v>10.513698630136988</v>
      </c>
      <c r="W159" s="75">
        <f t="shared" si="193"/>
        <v>63.926940639269411</v>
      </c>
      <c r="X159" s="75">
        <f t="shared" si="194"/>
        <v>582.19178082191786</v>
      </c>
    </row>
    <row r="160" spans="1:24" hidden="1">
      <c r="A160" t="s">
        <v>42</v>
      </c>
      <c r="B160" t="s">
        <v>76</v>
      </c>
      <c r="C160" s="55">
        <v>12</v>
      </c>
      <c r="D160" s="55">
        <v>1010.8399999999997</v>
      </c>
      <c r="E160" s="55">
        <v>950.4</v>
      </c>
      <c r="F160" s="55">
        <v>649</v>
      </c>
      <c r="G160" s="55">
        <v>2622.24</v>
      </c>
      <c r="H160" s="74">
        <v>6</v>
      </c>
      <c r="I160" s="74">
        <v>95</v>
      </c>
      <c r="J160" s="74">
        <v>16</v>
      </c>
      <c r="K160" s="74">
        <v>3</v>
      </c>
      <c r="L160" s="74">
        <v>120</v>
      </c>
      <c r="M160" s="56">
        <f t="shared" si="183"/>
        <v>4.5762401610836539E-3</v>
      </c>
      <c r="N160" s="56">
        <f t="shared" si="184"/>
        <v>0.38548721703581662</v>
      </c>
      <c r="O160" s="56">
        <f t="shared" si="185"/>
        <v>0.36243822075782539</v>
      </c>
      <c r="P160" s="56">
        <f t="shared" si="186"/>
        <v>0.24749832204527428</v>
      </c>
      <c r="Q160" s="56">
        <f t="shared" si="187"/>
        <v>0.05</v>
      </c>
      <c r="R160" s="56">
        <f t="shared" si="188"/>
        <v>0.79166666666666663</v>
      </c>
      <c r="S160" s="56">
        <f t="shared" si="189"/>
        <v>0.13333333333333333</v>
      </c>
      <c r="T160" s="56">
        <f t="shared" si="190"/>
        <v>2.5000000000000001E-2</v>
      </c>
      <c r="U160" s="75">
        <f t="shared" si="191"/>
        <v>2</v>
      </c>
      <c r="V160" s="75">
        <f t="shared" si="192"/>
        <v>10.640421052631575</v>
      </c>
      <c r="W160" s="75">
        <f t="shared" si="193"/>
        <v>59.4</v>
      </c>
      <c r="X160" s="75">
        <f t="shared" si="194"/>
        <v>216.33333333333334</v>
      </c>
    </row>
    <row r="161" spans="1:24" hidden="1">
      <c r="A161" t="s">
        <v>42</v>
      </c>
      <c r="B161" t="s">
        <v>78</v>
      </c>
      <c r="C161" s="55">
        <v>720.43776223776058</v>
      </c>
      <c r="D161" s="55">
        <v>178.85314685314682</v>
      </c>
      <c r="E161" s="55">
        <v>82.517482517482506</v>
      </c>
      <c r="F161" s="55"/>
      <c r="G161" s="55">
        <v>981.80839160838991</v>
      </c>
      <c r="H161">
        <v>329</v>
      </c>
      <c r="I161">
        <v>17</v>
      </c>
      <c r="J161">
        <v>2</v>
      </c>
      <c r="L161">
        <v>348</v>
      </c>
      <c r="M161" s="56">
        <f t="shared" si="183"/>
        <v>0.73378651923879545</v>
      </c>
      <c r="N161" s="56">
        <f t="shared" si="184"/>
        <v>0.18216705864588423</v>
      </c>
      <c r="O161" s="56">
        <f t="shared" si="185"/>
        <v>8.4046422115320374E-2</v>
      </c>
      <c r="P161" s="56">
        <f t="shared" si="186"/>
        <v>0</v>
      </c>
      <c r="Q161" s="56">
        <f t="shared" si="187"/>
        <v>0.9454022988505747</v>
      </c>
      <c r="R161" s="56">
        <f t="shared" si="188"/>
        <v>4.8850574712643681E-2</v>
      </c>
      <c r="S161" s="56">
        <f t="shared" si="189"/>
        <v>5.7471264367816091E-3</v>
      </c>
      <c r="T161" s="56">
        <f t="shared" si="190"/>
        <v>0</v>
      </c>
      <c r="U161" s="75">
        <f t="shared" si="191"/>
        <v>2.189780432333619</v>
      </c>
      <c r="V161" s="75">
        <f t="shared" si="192"/>
        <v>10.520773344302754</v>
      </c>
      <c r="W161" s="75">
        <f t="shared" si="193"/>
        <v>41.258741258741253</v>
      </c>
      <c r="X161" s="75" t="e">
        <f t="shared" si="194"/>
        <v>#DIV/0!</v>
      </c>
    </row>
    <row r="162" spans="1:24">
      <c r="A162" t="s">
        <v>42</v>
      </c>
      <c r="B162" t="s">
        <v>79</v>
      </c>
      <c r="C162" s="55">
        <v>3.3333333333333335</v>
      </c>
      <c r="D162" s="55">
        <v>13.333333333333334</v>
      </c>
      <c r="E162" s="55"/>
      <c r="F162" s="55"/>
      <c r="G162" s="55">
        <v>16.666666666666668</v>
      </c>
      <c r="H162">
        <v>1</v>
      </c>
      <c r="I162">
        <v>2</v>
      </c>
      <c r="L162">
        <v>3</v>
      </c>
      <c r="M162" s="56">
        <f t="shared" si="183"/>
        <v>0.19999999999999998</v>
      </c>
      <c r="N162" s="56">
        <f t="shared" si="184"/>
        <v>0.79999999999999993</v>
      </c>
      <c r="O162" s="56">
        <f t="shared" si="185"/>
        <v>0</v>
      </c>
      <c r="P162" s="56">
        <f t="shared" si="186"/>
        <v>0</v>
      </c>
      <c r="Q162" s="56">
        <f t="shared" si="187"/>
        <v>0.33333333333333331</v>
      </c>
      <c r="R162" s="56">
        <f t="shared" si="188"/>
        <v>0.66666666666666663</v>
      </c>
      <c r="S162" s="56">
        <f t="shared" si="189"/>
        <v>0</v>
      </c>
      <c r="T162" s="56">
        <f t="shared" si="190"/>
        <v>0</v>
      </c>
      <c r="U162" s="75">
        <f t="shared" si="191"/>
        <v>3.3333333333333335</v>
      </c>
      <c r="V162" s="75">
        <f t="shared" si="192"/>
        <v>6.666666666666667</v>
      </c>
      <c r="W162" s="75" t="e">
        <f t="shared" si="193"/>
        <v>#DIV/0!</v>
      </c>
      <c r="X162" s="75" t="e">
        <f t="shared" si="194"/>
        <v>#DIV/0!</v>
      </c>
    </row>
    <row r="163" spans="1:24" hidden="1">
      <c r="A163" t="s">
        <v>42</v>
      </c>
      <c r="B163" t="s">
        <v>77</v>
      </c>
      <c r="C163" s="55">
        <v>3.8805970149253732</v>
      </c>
      <c r="D163" s="55">
        <v>930.77611940298493</v>
      </c>
      <c r="E163" s="55">
        <v>2010.8059701492543</v>
      </c>
      <c r="F163" s="55">
        <v>549.25373134328356</v>
      </c>
      <c r="G163" s="55">
        <v>3494.7164179104479</v>
      </c>
      <c r="H163">
        <v>1</v>
      </c>
      <c r="I163">
        <v>55</v>
      </c>
      <c r="J163">
        <v>41</v>
      </c>
      <c r="K163">
        <v>4</v>
      </c>
      <c r="L163">
        <v>101</v>
      </c>
      <c r="M163" s="56">
        <f t="shared" si="183"/>
        <v>1.1104182860266671E-3</v>
      </c>
      <c r="N163" s="56">
        <f t="shared" si="184"/>
        <v>0.2663380967430577</v>
      </c>
      <c r="O163" s="56">
        <f t="shared" si="185"/>
        <v>0.57538458910252588</v>
      </c>
      <c r="P163" s="56">
        <f t="shared" si="186"/>
        <v>0.15716689586838981</v>
      </c>
      <c r="Q163" s="56">
        <f t="shared" si="187"/>
        <v>9.9009900990099011E-3</v>
      </c>
      <c r="R163" s="56">
        <f t="shared" si="188"/>
        <v>0.54455445544554459</v>
      </c>
      <c r="S163" s="56">
        <f t="shared" si="189"/>
        <v>0.40594059405940597</v>
      </c>
      <c r="T163" s="56">
        <f t="shared" si="190"/>
        <v>3.9603960396039604E-2</v>
      </c>
      <c r="U163" s="75">
        <f t="shared" si="191"/>
        <v>3.8805970149253732</v>
      </c>
      <c r="V163" s="75">
        <f t="shared" si="192"/>
        <v>16.923202170963361</v>
      </c>
      <c r="W163" s="75">
        <f t="shared" si="193"/>
        <v>49.044048052420834</v>
      </c>
      <c r="X163" s="75">
        <f t="shared" si="194"/>
        <v>137.31343283582089</v>
      </c>
    </row>
    <row r="164" spans="1:24" hidden="1">
      <c r="A164" t="s">
        <v>95</v>
      </c>
      <c r="B164" t="s">
        <v>7</v>
      </c>
      <c r="C164" s="55">
        <v>7597.4108062475161</v>
      </c>
      <c r="D164" s="55">
        <v>25439.718453570818</v>
      </c>
      <c r="E164" s="55">
        <v>70070.134319160017</v>
      </c>
      <c r="F164" s="55">
        <v>278844.63598446117</v>
      </c>
      <c r="G164" s="55">
        <v>381951.89956343983</v>
      </c>
      <c r="H164" s="74">
        <v>3174</v>
      </c>
      <c r="I164" s="74">
        <v>2234</v>
      </c>
      <c r="J164" s="74">
        <v>1273</v>
      </c>
      <c r="K164" s="74">
        <v>715</v>
      </c>
      <c r="L164" s="74">
        <v>7396</v>
      </c>
      <c r="M164" s="56">
        <f t="shared" si="183"/>
        <v>1.9891014588305861E-2</v>
      </c>
      <c r="N164" s="56">
        <f t="shared" si="184"/>
        <v>6.6604508270930701E-2</v>
      </c>
      <c r="O164" s="56">
        <f t="shared" si="185"/>
        <v>0.18345277088358034</v>
      </c>
      <c r="P164" s="56">
        <f t="shared" si="186"/>
        <v>0.7300517062571823</v>
      </c>
      <c r="Q164" s="56">
        <f t="shared" si="187"/>
        <v>0.42915089237425635</v>
      </c>
      <c r="R164" s="56">
        <f t="shared" si="188"/>
        <v>0.30205516495402923</v>
      </c>
      <c r="S164" s="56">
        <f t="shared" si="189"/>
        <v>0.17212006489994591</v>
      </c>
      <c r="T164" s="56">
        <f t="shared" si="190"/>
        <v>9.6673877771768529E-2</v>
      </c>
      <c r="U164" s="75">
        <f t="shared" si="191"/>
        <v>2.3936391954150964</v>
      </c>
      <c r="V164" s="75">
        <f t="shared" si="192"/>
        <v>11.38751945101648</v>
      </c>
      <c r="W164" s="75">
        <f t="shared" si="193"/>
        <v>55.043310541366864</v>
      </c>
      <c r="X164" s="75">
        <f t="shared" si="194"/>
        <v>389.99249788036525</v>
      </c>
    </row>
  </sheetData>
  <autoFilter ref="A5:T164">
    <filterColumn colId="1">
      <filters>
        <filter val="Other"/>
      </filters>
    </filterColumn>
  </autoFilter>
  <mergeCells count="5">
    <mergeCell ref="C4:G4"/>
    <mergeCell ref="H4:L4"/>
    <mergeCell ref="M4:P4"/>
    <mergeCell ref="Q4:T4"/>
    <mergeCell ref="U4:X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D11"/>
  <sheetViews>
    <sheetView tabSelected="1" workbookViewId="0">
      <selection activeCell="C13" sqref="C13"/>
    </sheetView>
  </sheetViews>
  <sheetFormatPr baseColWidth="10" defaultRowHeight="15.75"/>
  <cols>
    <col min="1" max="1" width="65.5" style="101" customWidth="1"/>
    <col min="2" max="2" width="21.25" style="101" bestFit="1" customWidth="1"/>
    <col min="3" max="3" width="21.25" style="101" customWidth="1"/>
    <col min="4" max="4" width="13.75" style="101" customWidth="1"/>
    <col min="5" max="16384" width="11" style="101"/>
  </cols>
  <sheetData>
    <row r="2" spans="1:4">
      <c r="A2" s="105" t="s">
        <v>113</v>
      </c>
      <c r="B2" s="103" t="s">
        <v>114</v>
      </c>
      <c r="C2" s="103" t="s">
        <v>137</v>
      </c>
      <c r="D2" s="103" t="s">
        <v>131</v>
      </c>
    </row>
    <row r="3" spans="1:4">
      <c r="A3" s="104" t="str">
        <f>Summary!A1</f>
        <v>Summary: CHP all technologies (&gt; 1 MWth)</v>
      </c>
      <c r="B3" s="102" t="s">
        <v>120</v>
      </c>
      <c r="C3" s="101" t="s">
        <v>138</v>
      </c>
      <c r="D3" s="101">
        <v>2012</v>
      </c>
    </row>
    <row r="4" spans="1:4">
      <c r="A4" s="104" t="str">
        <f>'Combined Cycle'!A1</f>
        <v>CHP Combined Cycle (&gt; 1 MWth)</v>
      </c>
      <c r="B4" s="102" t="s">
        <v>121</v>
      </c>
      <c r="C4" s="101" t="s">
        <v>138</v>
      </c>
      <c r="D4" s="101">
        <v>2012</v>
      </c>
    </row>
    <row r="5" spans="1:4">
      <c r="A5" s="104" t="str">
        <f>'Gas Turbine'!A1</f>
        <v>CHP Gas Turbine (&gt; 1 MWth)</v>
      </c>
      <c r="B5" s="102" t="s">
        <v>122</v>
      </c>
      <c r="C5" s="101" t="s">
        <v>138</v>
      </c>
      <c r="D5" s="101">
        <v>2012</v>
      </c>
    </row>
    <row r="6" spans="1:4">
      <c r="A6" s="104" t="str">
        <f>'Steam Turbine'!A1</f>
        <v>CHP Steam Turbine (&gt; 1 MWth)</v>
      </c>
      <c r="B6" s="102" t="s">
        <v>123</v>
      </c>
      <c r="C6" s="101" t="s">
        <v>138</v>
      </c>
      <c r="D6" s="101">
        <v>2012</v>
      </c>
    </row>
    <row r="7" spans="1:4">
      <c r="A7" s="104" t="str">
        <f>'Internal Comb. Eng.'!A1</f>
        <v>CHP Internal Combistione Engine (&gt; 1 MWth)</v>
      </c>
      <c r="B7" s="102" t="s">
        <v>124</v>
      </c>
      <c r="C7" s="101" t="s">
        <v>138</v>
      </c>
      <c r="D7" s="101">
        <v>2012</v>
      </c>
    </row>
    <row r="8" spans="1:4">
      <c r="A8" s="104" t="str">
        <f>Others!A1</f>
        <v>CHP Other Technologies (Stirling engines, fuel cells, ORC) (&gt; 1 MWth)</v>
      </c>
      <c r="B8" s="102" t="s">
        <v>125</v>
      </c>
      <c r="C8" s="101" t="s">
        <v>138</v>
      </c>
      <c r="D8" s="101">
        <v>2012</v>
      </c>
    </row>
    <row r="9" spans="1:4">
      <c r="A9" s="104"/>
      <c r="B9" s="102"/>
      <c r="C9" s="102"/>
    </row>
    <row r="10" spans="1:4">
      <c r="B10" s="102"/>
      <c r="C10" s="102"/>
    </row>
    <row r="11" spans="1:4">
      <c r="B11" s="102"/>
      <c r="C11" s="102"/>
    </row>
  </sheetData>
  <hyperlinks>
    <hyperlink ref="B3" location="'Summary'!A1" tooltip="Klicken Sie um zur Tabelle zu gelangen" display="Summary"/>
    <hyperlink ref="B4" location="'Combined Cycle'!A1" tooltip="Klicken Sie um zur Tabelle zu gelangen" display="Combined Cycle"/>
    <hyperlink ref="B5" location="'Gas Turbine'!A1" tooltip="Klicken Sie um zur Tabelle zu gelangen" display="Gas Turbine"/>
    <hyperlink ref="B6" location="'Steam Turbine'!A1" tooltip="Klicken Sie um zur Tabelle zu gelangen" display="Steam Turbine"/>
    <hyperlink ref="B7" location="'Internal Comb. Eng.'!A1" tooltip="Klicken Sie um zur Tabelle zu gelangen" display="Internal Comb. Eng."/>
    <hyperlink ref="B8" location="'Others'!A1" tooltip="Klicken Sie um zur Tabelle zu gelangen" display="Others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</sheetPr>
  <dimension ref="A1:AK81"/>
  <sheetViews>
    <sheetView zoomScale="55" zoomScaleNormal="55" zoomScalePageLayoutView="85" workbookViewId="0">
      <selection activeCell="L23" sqref="L23"/>
    </sheetView>
  </sheetViews>
  <sheetFormatPr baseColWidth="10" defaultColWidth="10.875" defaultRowHeight="17.25" outlineLevelCol="1"/>
  <cols>
    <col min="1" max="1" width="22.125" style="2" bestFit="1" customWidth="1"/>
    <col min="2" max="2" width="21.5" style="2" customWidth="1"/>
    <col min="3" max="3" width="19.375" style="2" customWidth="1" outlineLevel="1"/>
    <col min="4" max="6" width="17.375" style="2" customWidth="1" outlineLevel="1"/>
    <col min="7" max="9" width="18.625" style="2" customWidth="1"/>
    <col min="10" max="17" width="22.25" style="2" customWidth="1"/>
    <col min="18" max="18" width="39.25" style="2" customWidth="1"/>
    <col min="19" max="19" width="22.25" style="2" customWidth="1"/>
    <col min="20" max="20" width="40.25" style="2" customWidth="1"/>
    <col min="21" max="21" width="27.75" style="2" customWidth="1"/>
    <col min="22" max="22" width="14.875" style="2" customWidth="1"/>
    <col min="23" max="29" width="19" style="2" customWidth="1" outlineLevel="1"/>
    <col min="30" max="34" width="10.875" style="2"/>
    <col min="35" max="35" width="14" style="2" customWidth="1"/>
    <col min="36" max="37" width="15" style="2" customWidth="1"/>
    <col min="38" max="16384" width="10.875" style="2"/>
  </cols>
  <sheetData>
    <row r="1" spans="1:37" ht="24.95" customHeight="1">
      <c r="A1" s="1" t="s">
        <v>132</v>
      </c>
      <c r="C1" s="3"/>
      <c r="D1" s="3"/>
      <c r="E1" s="4"/>
      <c r="F1" s="5"/>
    </row>
    <row r="2" spans="1:37" ht="4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  <c r="AK2" s="6"/>
    </row>
    <row r="3" spans="1:37" ht="30" customHeight="1">
      <c r="A3" s="7"/>
      <c r="B3" s="112" t="s">
        <v>54</v>
      </c>
      <c r="C3" s="129" t="s">
        <v>126</v>
      </c>
      <c r="D3" s="130"/>
      <c r="E3" s="130"/>
      <c r="F3" s="131"/>
      <c r="G3" s="115" t="s">
        <v>127</v>
      </c>
      <c r="H3" s="116"/>
      <c r="I3" s="116"/>
      <c r="J3" s="125" t="s">
        <v>128</v>
      </c>
      <c r="K3" s="126"/>
      <c r="L3" s="126"/>
      <c r="M3" s="126"/>
      <c r="N3" s="126"/>
      <c r="O3" s="157" t="s">
        <v>80</v>
      </c>
      <c r="P3" s="158"/>
      <c r="Q3" s="158"/>
      <c r="R3" s="158"/>
      <c r="S3" s="158"/>
      <c r="T3" s="135" t="s">
        <v>81</v>
      </c>
      <c r="U3" s="136"/>
      <c r="V3" s="119" t="s">
        <v>2</v>
      </c>
      <c r="W3" s="139" t="s">
        <v>82</v>
      </c>
      <c r="X3" s="140"/>
      <c r="Y3" s="140"/>
      <c r="Z3" s="141"/>
      <c r="AA3" s="151" t="s">
        <v>135</v>
      </c>
      <c r="AB3" s="152"/>
      <c r="AC3" s="153"/>
      <c r="AD3" s="145" t="s">
        <v>90</v>
      </c>
      <c r="AE3" s="146"/>
      <c r="AF3" s="146"/>
      <c r="AG3" s="146"/>
      <c r="AH3" s="147"/>
      <c r="AI3" s="122" t="s">
        <v>49</v>
      </c>
      <c r="AJ3" s="122" t="s">
        <v>4</v>
      </c>
    </row>
    <row r="4" spans="1:37" ht="26.1" customHeight="1">
      <c r="A4" s="7"/>
      <c r="B4" s="113"/>
      <c r="C4" s="132"/>
      <c r="D4" s="133"/>
      <c r="E4" s="133"/>
      <c r="F4" s="134"/>
      <c r="G4" s="117"/>
      <c r="H4" s="118"/>
      <c r="I4" s="118"/>
      <c r="J4" s="127"/>
      <c r="K4" s="128"/>
      <c r="L4" s="128"/>
      <c r="M4" s="128"/>
      <c r="N4" s="128"/>
      <c r="O4" s="159"/>
      <c r="P4" s="160"/>
      <c r="Q4" s="160"/>
      <c r="R4" s="160"/>
      <c r="S4" s="160"/>
      <c r="T4" s="137"/>
      <c r="U4" s="138"/>
      <c r="V4" s="120"/>
      <c r="W4" s="142"/>
      <c r="X4" s="143"/>
      <c r="Y4" s="143"/>
      <c r="Z4" s="144"/>
      <c r="AA4" s="154"/>
      <c r="AB4" s="155"/>
      <c r="AC4" s="156"/>
      <c r="AD4" s="148"/>
      <c r="AE4" s="149"/>
      <c r="AF4" s="149"/>
      <c r="AG4" s="149"/>
      <c r="AH4" s="150"/>
      <c r="AI4" s="123"/>
      <c r="AJ4" s="123"/>
    </row>
    <row r="5" spans="1:37" ht="26.1" customHeight="1">
      <c r="A5" s="7"/>
      <c r="B5" s="114"/>
      <c r="C5" s="12" t="s">
        <v>83</v>
      </c>
      <c r="D5" s="12" t="s">
        <v>84</v>
      </c>
      <c r="E5" s="12" t="s">
        <v>85</v>
      </c>
      <c r="F5" s="12" t="s">
        <v>86</v>
      </c>
      <c r="G5" s="13" t="s">
        <v>98</v>
      </c>
      <c r="H5" s="13" t="s">
        <v>94</v>
      </c>
      <c r="I5" s="13" t="s">
        <v>99</v>
      </c>
      <c r="J5" s="50" t="s">
        <v>75</v>
      </c>
      <c r="K5" s="51" t="s">
        <v>76</v>
      </c>
      <c r="L5" s="50" t="s">
        <v>77</v>
      </c>
      <c r="M5" s="50" t="s">
        <v>78</v>
      </c>
      <c r="N5" s="50" t="s">
        <v>79</v>
      </c>
      <c r="O5" s="13" t="s">
        <v>75</v>
      </c>
      <c r="P5" s="14" t="s">
        <v>76</v>
      </c>
      <c r="Q5" s="13" t="s">
        <v>77</v>
      </c>
      <c r="R5" s="13" t="s">
        <v>78</v>
      </c>
      <c r="S5" s="13" t="s">
        <v>79</v>
      </c>
      <c r="T5" s="38" t="s">
        <v>58</v>
      </c>
      <c r="U5" s="38" t="s">
        <v>59</v>
      </c>
      <c r="V5" s="121"/>
      <c r="W5" s="13" t="s">
        <v>83</v>
      </c>
      <c r="X5" s="13" t="s">
        <v>84</v>
      </c>
      <c r="Y5" s="13" t="s">
        <v>85</v>
      </c>
      <c r="Z5" s="14" t="s">
        <v>86</v>
      </c>
      <c r="AA5" s="50" t="s">
        <v>98</v>
      </c>
      <c r="AB5" s="50" t="s">
        <v>94</v>
      </c>
      <c r="AC5" s="50" t="s">
        <v>99</v>
      </c>
      <c r="AD5" s="13" t="s">
        <v>88</v>
      </c>
      <c r="AE5" s="14" t="s">
        <v>87</v>
      </c>
      <c r="AF5" s="13" t="s">
        <v>13</v>
      </c>
      <c r="AG5" s="13" t="s">
        <v>89</v>
      </c>
      <c r="AH5" s="13" t="s">
        <v>79</v>
      </c>
      <c r="AI5" s="124"/>
      <c r="AJ5" s="124"/>
    </row>
    <row r="6" spans="1:37" ht="29.1" customHeight="1">
      <c r="A6" s="15" t="s">
        <v>12</v>
      </c>
      <c r="B6" s="40">
        <v>11.300415000000001</v>
      </c>
      <c r="C6" s="40">
        <v>0.12556471269779232</v>
      </c>
      <c r="D6" s="40">
        <v>0.76528905878181919</v>
      </c>
      <c r="E6" s="40">
        <v>1.4610256402726289</v>
      </c>
      <c r="F6" s="40">
        <v>8.9485355882477613</v>
      </c>
      <c r="G6" s="90">
        <v>6.2315436872009089</v>
      </c>
      <c r="H6" s="90">
        <v>0.68506713528881991</v>
      </c>
      <c r="I6" s="90">
        <v>4.3838041775102727</v>
      </c>
      <c r="J6" s="99">
        <v>2.6648493161571309</v>
      </c>
      <c r="K6" s="99">
        <v>0.34525736145759744</v>
      </c>
      <c r="L6" s="99">
        <v>8.1308190809248551</v>
      </c>
      <c r="M6" s="99">
        <v>6.6428042648600749E-2</v>
      </c>
      <c r="N6" s="99">
        <v>9.3061198811815155E-2</v>
      </c>
      <c r="O6" s="48">
        <v>0.23581871251251663</v>
      </c>
      <c r="P6" s="48">
        <v>3.055262673606212E-2</v>
      </c>
      <c r="Q6" s="48">
        <v>0.71951508691714905</v>
      </c>
      <c r="R6" s="48">
        <v>5.8783719578971872E-3</v>
      </c>
      <c r="S6" s="48">
        <v>8.2352018763749077E-3</v>
      </c>
      <c r="T6" s="44">
        <v>0.36087228327211263</v>
      </c>
      <c r="U6" s="44">
        <v>0.63912771672788737</v>
      </c>
      <c r="V6" s="16">
        <v>164</v>
      </c>
      <c r="W6" s="16">
        <v>50</v>
      </c>
      <c r="X6" s="16">
        <v>67</v>
      </c>
      <c r="Y6" s="16">
        <v>27</v>
      </c>
      <c r="Z6" s="16">
        <v>20</v>
      </c>
      <c r="AA6" s="95">
        <v>33.956962811888438</v>
      </c>
      <c r="AB6" s="95">
        <v>39.153705200234732</v>
      </c>
      <c r="AC6" s="95">
        <v>90.632470140150019</v>
      </c>
      <c r="AD6" s="48">
        <v>4.5381575303801894E-2</v>
      </c>
      <c r="AE6" s="48">
        <v>7.7749874376631278E-2</v>
      </c>
      <c r="AF6" s="48">
        <v>0.42118440982683447</v>
      </c>
      <c r="AG6" s="48">
        <v>0.36486060570500417</v>
      </c>
      <c r="AH6" s="48">
        <v>9.0823534787728144E-2</v>
      </c>
      <c r="AI6" s="53">
        <v>0.47390338424799611</v>
      </c>
      <c r="AJ6" s="53">
        <v>0.21695434303671943</v>
      </c>
    </row>
    <row r="7" spans="1:37" ht="29.1" customHeight="1">
      <c r="A7" s="20" t="s">
        <v>16</v>
      </c>
      <c r="B7" s="40">
        <v>5.2886183069600001</v>
      </c>
      <c r="C7" s="40">
        <v>0.31998226715287192</v>
      </c>
      <c r="D7" s="40">
        <v>0.24235419167312633</v>
      </c>
      <c r="E7" s="40">
        <v>1.8171306970926284</v>
      </c>
      <c r="F7" s="40">
        <v>2.9091511510413732</v>
      </c>
      <c r="G7" s="90">
        <v>0.76051183415206158</v>
      </c>
      <c r="H7" s="90">
        <v>1.0937462116445311</v>
      </c>
      <c r="I7" s="90">
        <v>3.4343602611634081</v>
      </c>
      <c r="J7" s="99">
        <v>1.6922462101336364</v>
      </c>
      <c r="K7" s="99">
        <v>1.1666540269759014</v>
      </c>
      <c r="L7" s="99">
        <v>2.0579431464411693</v>
      </c>
      <c r="M7" s="99">
        <v>0.3624880512592597</v>
      </c>
      <c r="N7" s="99">
        <v>9.2868721500342401E-3</v>
      </c>
      <c r="O7" s="48">
        <v>0.31997888898629406</v>
      </c>
      <c r="P7" s="48">
        <v>0.22059713128484718</v>
      </c>
      <c r="Q7" s="48">
        <v>0.38912680533833321</v>
      </c>
      <c r="R7" s="48">
        <v>6.854116334737434E-2</v>
      </c>
      <c r="S7" s="48">
        <v>1.7560110431513658E-3</v>
      </c>
      <c r="T7" s="44">
        <v>0.34799999999999998</v>
      </c>
      <c r="U7" s="44">
        <v>0.65200000000000002</v>
      </c>
      <c r="V7" s="16">
        <v>228</v>
      </c>
      <c r="W7" s="16">
        <v>169</v>
      </c>
      <c r="X7" s="16">
        <v>17</v>
      </c>
      <c r="Y7" s="16">
        <v>34</v>
      </c>
      <c r="Z7" s="16">
        <v>7</v>
      </c>
      <c r="AA7" s="95">
        <v>6.6132289027166564</v>
      </c>
      <c r="AB7" s="95">
        <v>137.56079480818767</v>
      </c>
      <c r="AC7" s="95">
        <v>83.704480025414739</v>
      </c>
      <c r="AD7" s="48">
        <v>1.4128192590449029E-2</v>
      </c>
      <c r="AE7" s="48">
        <v>1.5196071525214576E-3</v>
      </c>
      <c r="AF7" s="48">
        <v>0.65700000000000003</v>
      </c>
      <c r="AG7" s="48">
        <v>9.4E-2</v>
      </c>
      <c r="AH7" s="48">
        <v>0.23400000000000001</v>
      </c>
      <c r="AI7" s="53">
        <v>0.47723467458817176</v>
      </c>
      <c r="AJ7" s="53">
        <v>0.25066924169797944</v>
      </c>
    </row>
    <row r="8" spans="1:37" ht="29.1" customHeight="1">
      <c r="A8" s="20" t="s">
        <v>17</v>
      </c>
      <c r="B8" s="40">
        <v>4.093</v>
      </c>
      <c r="C8" s="40">
        <v>2.7016087278689295E-2</v>
      </c>
      <c r="D8" s="40">
        <v>5.5140830561408831E-2</v>
      </c>
      <c r="E8" s="40">
        <v>0.65562936321414389</v>
      </c>
      <c r="F8" s="40">
        <v>3.355213718945758</v>
      </c>
      <c r="G8" s="90">
        <v>3.711683561831197</v>
      </c>
      <c r="H8" s="90">
        <v>0</v>
      </c>
      <c r="I8" s="90">
        <v>0.3813164381688029</v>
      </c>
      <c r="J8" s="99">
        <v>3.6348474130635938E-2</v>
      </c>
      <c r="K8" s="99">
        <v>7.7374269912402108E-2</v>
      </c>
      <c r="L8" s="99">
        <v>3.9522611686782723</v>
      </c>
      <c r="M8" s="99">
        <v>2.7016087278689302E-2</v>
      </c>
      <c r="N8" s="99">
        <v>0</v>
      </c>
      <c r="O8" s="48">
        <v>8.8806435696642903E-3</v>
      </c>
      <c r="P8" s="48">
        <v>1.8904048353872979E-2</v>
      </c>
      <c r="Q8" s="48">
        <v>0.96561474924951685</v>
      </c>
      <c r="R8" s="48">
        <v>6.600558826945835E-3</v>
      </c>
      <c r="S8" s="48">
        <v>0</v>
      </c>
      <c r="T8" s="44">
        <v>0.97881243837329546</v>
      </c>
      <c r="U8" s="44">
        <v>2.1187561626704505E-2</v>
      </c>
      <c r="V8" s="16">
        <v>37</v>
      </c>
      <c r="W8" s="16">
        <v>11</v>
      </c>
      <c r="X8" s="16">
        <v>4</v>
      </c>
      <c r="Y8" s="16">
        <v>11</v>
      </c>
      <c r="Z8" s="16">
        <v>11</v>
      </c>
      <c r="AA8" s="95">
        <v>17.826164047309746</v>
      </c>
      <c r="AB8" s="95">
        <v>0</v>
      </c>
      <c r="AC8" s="95">
        <v>18.758729609952979</v>
      </c>
      <c r="AD8" s="48">
        <v>0.56307683042502898</v>
      </c>
      <c r="AE8" s="48">
        <v>7.4180580857887049E-2</v>
      </c>
      <c r="AF8" s="48">
        <v>0.36146283442990712</v>
      </c>
      <c r="AG8" s="48">
        <v>4.516779837094807E-5</v>
      </c>
      <c r="AH8" s="48">
        <v>1.2345864888059139E-3</v>
      </c>
      <c r="AI8" s="53">
        <v>0.62604074135413068</v>
      </c>
      <c r="AJ8" s="53">
        <v>0.15035456721721194</v>
      </c>
    </row>
    <row r="9" spans="1:37" ht="29.1" customHeight="1">
      <c r="A9" s="20" t="s">
        <v>18</v>
      </c>
      <c r="B9" s="40">
        <v>1.72</v>
      </c>
      <c r="C9" s="40">
        <v>5.0367259781197013E-3</v>
      </c>
      <c r="D9" s="40">
        <v>0.10214985545983048</v>
      </c>
      <c r="E9" s="40">
        <v>1.0570248266399567</v>
      </c>
      <c r="F9" s="40">
        <v>0.55578859192209329</v>
      </c>
      <c r="G9" s="90">
        <v>1.0322894590404357</v>
      </c>
      <c r="H9" s="90">
        <v>0.35687879449423371</v>
      </c>
      <c r="I9" s="90">
        <v>0.33083174646533048</v>
      </c>
      <c r="J9" s="99">
        <v>0.5101073377915103</v>
      </c>
      <c r="K9" s="99">
        <v>0.27041395523103146</v>
      </c>
      <c r="L9" s="99">
        <v>0.93444198099933851</v>
      </c>
      <c r="M9" s="99">
        <v>5.0367259781197004E-3</v>
      </c>
      <c r="N9" s="99">
        <v>0</v>
      </c>
      <c r="O9" s="48">
        <v>0.29657403359971529</v>
      </c>
      <c r="P9" s="48">
        <v>0.15721741583199503</v>
      </c>
      <c r="Q9" s="48">
        <v>0.54328022151124333</v>
      </c>
      <c r="R9" s="48">
        <v>2.9283290570463376E-3</v>
      </c>
      <c r="S9" s="48">
        <v>0</v>
      </c>
      <c r="T9" s="44">
        <v>0.53801211257570358</v>
      </c>
      <c r="U9" s="44">
        <v>0.46198788742429642</v>
      </c>
      <c r="V9" s="16">
        <v>31</v>
      </c>
      <c r="W9" s="16">
        <v>4</v>
      </c>
      <c r="X9" s="16">
        <v>10</v>
      </c>
      <c r="Y9" s="16">
        <v>16</v>
      </c>
      <c r="Z9" s="16">
        <v>2</v>
      </c>
      <c r="AA9" s="95">
        <v>14.414646061463321</v>
      </c>
      <c r="AB9" s="95">
        <v>6.0061025256097187</v>
      </c>
      <c r="AC9" s="95">
        <v>10.810984546097492</v>
      </c>
      <c r="AD9" s="48">
        <v>2.4365821094793058E-2</v>
      </c>
      <c r="AE9" s="48">
        <v>6.8906690402017509E-2</v>
      </c>
      <c r="AF9" s="48">
        <v>0.89574988874054295</v>
      </c>
      <c r="AG9" s="48">
        <v>1.0977599762646492E-2</v>
      </c>
      <c r="AH9" s="48">
        <v>0</v>
      </c>
      <c r="AI9" s="53">
        <v>0.49654574825130954</v>
      </c>
      <c r="AJ9" s="53">
        <v>0.16253411122612213</v>
      </c>
    </row>
    <row r="10" spans="1:37" ht="29.1" customHeight="1">
      <c r="A10" s="20" t="s">
        <v>19</v>
      </c>
      <c r="B10" s="40">
        <v>1.2147999999999999E-2</v>
      </c>
      <c r="C10" s="40">
        <v>0</v>
      </c>
      <c r="D10" s="40">
        <v>0</v>
      </c>
      <c r="E10" s="40">
        <v>0</v>
      </c>
      <c r="F10" s="40">
        <v>0</v>
      </c>
      <c r="G10" s="90">
        <v>0</v>
      </c>
      <c r="H10" s="90">
        <v>0</v>
      </c>
      <c r="I10" s="90">
        <v>0</v>
      </c>
      <c r="J10" s="99">
        <v>0</v>
      </c>
      <c r="K10" s="99">
        <v>0</v>
      </c>
      <c r="L10" s="99">
        <v>0</v>
      </c>
      <c r="M10" s="99">
        <v>0</v>
      </c>
      <c r="N10" s="99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4">
        <v>1</v>
      </c>
      <c r="U10" s="44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95">
        <v>0</v>
      </c>
      <c r="AB10" s="95">
        <v>0</v>
      </c>
      <c r="AC10" s="95">
        <v>0</v>
      </c>
      <c r="AD10" s="48">
        <v>0</v>
      </c>
      <c r="AE10" s="48">
        <v>0.14618782179481721</v>
      </c>
      <c r="AF10" s="48">
        <v>0</v>
      </c>
      <c r="AG10" s="48">
        <v>0.85381217820518263</v>
      </c>
      <c r="AH10" s="48">
        <v>0</v>
      </c>
      <c r="AI10" s="53">
        <v>0.45704172780461877</v>
      </c>
      <c r="AJ10" s="53">
        <v>0.23676139335383181</v>
      </c>
    </row>
    <row r="11" spans="1:37" ht="29.1" customHeight="1">
      <c r="A11" s="20" t="s">
        <v>20</v>
      </c>
      <c r="B11" s="40">
        <v>20.847000000000001</v>
      </c>
      <c r="C11" s="40">
        <v>0.11830053313352426</v>
      </c>
      <c r="D11" s="40">
        <v>0.8143508950146382</v>
      </c>
      <c r="E11" s="40">
        <v>4.1990897110884582</v>
      </c>
      <c r="F11" s="40">
        <v>15.715258860763381</v>
      </c>
      <c r="G11" s="90">
        <v>16.272199597084036</v>
      </c>
      <c r="H11" s="90">
        <v>3.5195894681666351</v>
      </c>
      <c r="I11" s="90">
        <v>1.0552109347493293</v>
      </c>
      <c r="J11" s="99">
        <v>2.9149487523422866E-2</v>
      </c>
      <c r="K11" s="99">
        <v>0.50213835107765203</v>
      </c>
      <c r="L11" s="99">
        <v>20.218927573934806</v>
      </c>
      <c r="M11" s="99">
        <v>8.5272320402079105E-2</v>
      </c>
      <c r="N11" s="99">
        <v>1.1512267062042921E-2</v>
      </c>
      <c r="O11" s="48">
        <v>1.3982581437819764E-3</v>
      </c>
      <c r="P11" s="48">
        <v>2.408683988476289E-2</v>
      </c>
      <c r="Q11" s="48">
        <v>0.96987228732838315</v>
      </c>
      <c r="R11" s="48">
        <v>4.0903880847162231E-3</v>
      </c>
      <c r="S11" s="48">
        <v>5.5222655835577878E-4</v>
      </c>
      <c r="T11" s="44">
        <v>0.66676405328363986</v>
      </c>
      <c r="U11" s="44">
        <v>0.33323594671636014</v>
      </c>
      <c r="V11" s="16">
        <v>192</v>
      </c>
      <c r="W11" s="16">
        <v>49</v>
      </c>
      <c r="X11" s="16">
        <v>39</v>
      </c>
      <c r="Y11" s="16">
        <v>37</v>
      </c>
      <c r="Z11" s="16">
        <v>66</v>
      </c>
      <c r="AA11" s="95">
        <v>70.012467656599398</v>
      </c>
      <c r="AB11" s="95">
        <v>83.064198395005519</v>
      </c>
      <c r="AC11" s="95">
        <v>38.482113904036233</v>
      </c>
      <c r="AD11" s="48">
        <v>0.73285420783538779</v>
      </c>
      <c r="AE11" s="48">
        <v>6.4536871490856627E-3</v>
      </c>
      <c r="AF11" s="48">
        <v>8.5031052978262911E-2</v>
      </c>
      <c r="AG11" s="48">
        <v>9.5272262476082933E-2</v>
      </c>
      <c r="AH11" s="48">
        <v>8.0384868730591891E-2</v>
      </c>
      <c r="AI11" s="53">
        <v>0.53245796575760607</v>
      </c>
      <c r="AJ11" s="53">
        <v>0.23458703379847368</v>
      </c>
    </row>
    <row r="12" spans="1:37" ht="29.1" customHeight="1">
      <c r="A12" s="20" t="s">
        <v>21</v>
      </c>
      <c r="B12" s="40">
        <v>9.7156385049894407</v>
      </c>
      <c r="C12" s="40">
        <v>0.48114079509043156</v>
      </c>
      <c r="D12" s="40">
        <v>0.36894476350680272</v>
      </c>
      <c r="E12" s="40">
        <v>0.90608669234436134</v>
      </c>
      <c r="F12" s="40">
        <v>7.9594662540478458</v>
      </c>
      <c r="G12" s="90">
        <v>6.0318407739576596</v>
      </c>
      <c r="H12" s="90">
        <v>3.2858565375324789</v>
      </c>
      <c r="I12" s="90">
        <v>0.39794119349930379</v>
      </c>
      <c r="J12" s="99">
        <v>0.27609422362353758</v>
      </c>
      <c r="K12" s="99">
        <v>0.32493547393761618</v>
      </c>
      <c r="L12" s="99">
        <v>8.4758043222129462</v>
      </c>
      <c r="M12" s="99">
        <v>0.63757422823390297</v>
      </c>
      <c r="N12" s="99">
        <v>1.2302569814388014E-3</v>
      </c>
      <c r="O12" s="48">
        <v>2.8417506835165814E-2</v>
      </c>
      <c r="P12" s="48">
        <v>3.3444582542953447E-2</v>
      </c>
      <c r="Q12" s="48">
        <v>0.87238778160181851</v>
      </c>
      <c r="R12" s="48">
        <v>6.5623502552763613E-2</v>
      </c>
      <c r="S12" s="48">
        <v>1.2662646729877879E-4</v>
      </c>
      <c r="T12" s="44">
        <v>0.75841251219274552</v>
      </c>
      <c r="U12" s="44">
        <v>0.2415874878072545</v>
      </c>
      <c r="V12" s="16">
        <v>278</v>
      </c>
      <c r="W12" s="16">
        <v>206</v>
      </c>
      <c r="X12" s="16">
        <v>42</v>
      </c>
      <c r="Y12" s="16">
        <v>20</v>
      </c>
      <c r="Z12" s="16">
        <v>11</v>
      </c>
      <c r="AA12" s="95">
        <v>48.761179588035219</v>
      </c>
      <c r="AB12" s="95">
        <v>198.78440379951709</v>
      </c>
      <c r="AC12" s="95">
        <v>30.824812307733914</v>
      </c>
      <c r="AD12" s="48">
        <v>0.44817519318349447</v>
      </c>
      <c r="AE12" s="48">
        <v>1.5817588616302322E-2</v>
      </c>
      <c r="AF12" s="48">
        <v>0.18766024840411133</v>
      </c>
      <c r="AG12" s="48">
        <v>0.28139309661534989</v>
      </c>
      <c r="AH12" s="48">
        <v>6.6953873180741988E-2</v>
      </c>
      <c r="AI12" s="53">
        <v>0.5777963359256747</v>
      </c>
      <c r="AJ12" s="53">
        <v>0.21890495328566209</v>
      </c>
    </row>
    <row r="13" spans="1:37" ht="29.1" customHeight="1">
      <c r="A13" s="20" t="s">
        <v>22</v>
      </c>
      <c r="B13" s="40">
        <v>1.5529999999999999</v>
      </c>
      <c r="C13" s="40">
        <v>1.6514366293800844E-2</v>
      </c>
      <c r="D13" s="40">
        <v>0.1861360808753352</v>
      </c>
      <c r="E13" s="40">
        <v>0.60125053082250146</v>
      </c>
      <c r="F13" s="40">
        <v>0.74909902200836254</v>
      </c>
      <c r="G13" s="90">
        <v>1.1464228230813429</v>
      </c>
      <c r="H13" s="90">
        <v>4.1943194720160719E-2</v>
      </c>
      <c r="I13" s="90">
        <v>0.36463398219849635</v>
      </c>
      <c r="J13" s="99">
        <v>0</v>
      </c>
      <c r="K13" s="99">
        <v>5.2831194183747673E-3</v>
      </c>
      <c r="L13" s="99">
        <v>1.5254021663949235</v>
      </c>
      <c r="M13" s="99">
        <v>2.231471418670181E-2</v>
      </c>
      <c r="N13" s="99">
        <v>0</v>
      </c>
      <c r="O13" s="48">
        <v>0</v>
      </c>
      <c r="P13" s="48">
        <v>3.4018798572921878E-3</v>
      </c>
      <c r="Q13" s="48">
        <v>0.98222934088533387</v>
      </c>
      <c r="R13" s="48">
        <v>1.4368779257373994E-2</v>
      </c>
      <c r="S13" s="48">
        <v>0</v>
      </c>
      <c r="T13" s="44">
        <v>0.86269196025293593</v>
      </c>
      <c r="U13" s="44">
        <v>0.13730803974706413</v>
      </c>
      <c r="V13" s="16">
        <v>30</v>
      </c>
      <c r="W13" s="16">
        <v>4</v>
      </c>
      <c r="X13" s="16">
        <v>11</v>
      </c>
      <c r="Y13" s="16">
        <v>12</v>
      </c>
      <c r="Z13" s="16">
        <v>3</v>
      </c>
      <c r="AA13" s="95">
        <v>14.806516132101649</v>
      </c>
      <c r="AB13" s="95">
        <v>4.6478268512531695</v>
      </c>
      <c r="AC13" s="95">
        <v>10.307625539666018</v>
      </c>
      <c r="AD13" s="48">
        <v>0.3292447413748108</v>
      </c>
      <c r="AE13" s="48">
        <v>3.6014405762304922E-3</v>
      </c>
      <c r="AF13" s="48">
        <v>0.18518711832559109</v>
      </c>
      <c r="AG13" s="48">
        <v>0.48196669972336759</v>
      </c>
      <c r="AH13" s="48">
        <v>0</v>
      </c>
      <c r="AI13" s="53">
        <v>0.52360085138349821</v>
      </c>
      <c r="AJ13" s="53">
        <v>0.31386002253662204</v>
      </c>
    </row>
    <row r="14" spans="1:37" ht="29.1" customHeight="1">
      <c r="A14" s="20" t="s">
        <v>23</v>
      </c>
      <c r="B14" s="40">
        <v>16.09</v>
      </c>
      <c r="C14" s="40">
        <v>2.8017553748328924E-2</v>
      </c>
      <c r="D14" s="40">
        <v>0.59077250506688772</v>
      </c>
      <c r="E14" s="40">
        <v>3.2128970394070411</v>
      </c>
      <c r="F14" s="40">
        <v>12.258312901777741</v>
      </c>
      <c r="G14" s="90">
        <v>8.3285265529753261</v>
      </c>
      <c r="H14" s="90">
        <v>4.8201662380268822</v>
      </c>
      <c r="I14" s="90">
        <v>2.9413072089977925</v>
      </c>
      <c r="J14" s="99">
        <v>0.36563878712666109</v>
      </c>
      <c r="K14" s="99">
        <v>1.5177028145802205</v>
      </c>
      <c r="L14" s="99">
        <v>14.119912647753914</v>
      </c>
      <c r="M14" s="99">
        <v>8.2987994323230077E-2</v>
      </c>
      <c r="N14" s="99">
        <v>3.7577562159757574E-3</v>
      </c>
      <c r="O14" s="48">
        <v>2.2724598329811132E-2</v>
      </c>
      <c r="P14" s="48">
        <v>9.4325843044140489E-2</v>
      </c>
      <c r="Q14" s="48">
        <v>0.87755827518669449</v>
      </c>
      <c r="R14" s="48">
        <v>5.1577373724816704E-3</v>
      </c>
      <c r="S14" s="48">
        <v>2.3354606687232799E-4</v>
      </c>
      <c r="T14" s="44">
        <v>0.48681638723844978</v>
      </c>
      <c r="U14" s="44">
        <v>0.51318361276155022</v>
      </c>
      <c r="V14" s="16">
        <v>134</v>
      </c>
      <c r="W14" s="16">
        <v>6</v>
      </c>
      <c r="X14" s="16">
        <v>30</v>
      </c>
      <c r="Y14" s="16">
        <v>46</v>
      </c>
      <c r="Z14" s="16">
        <v>52</v>
      </c>
      <c r="AA14" s="95">
        <v>70.714819528753083</v>
      </c>
      <c r="AB14" s="95">
        <v>37.182140238651478</v>
      </c>
      <c r="AC14" s="95">
        <v>25.963391765341228</v>
      </c>
      <c r="AD14" s="48">
        <v>0.23956555506548793</v>
      </c>
      <c r="AE14" s="48">
        <v>1.516865783266535E-2</v>
      </c>
      <c r="AF14" s="48">
        <v>0.17326500086294513</v>
      </c>
      <c r="AG14" s="48">
        <v>0.53559888392429089</v>
      </c>
      <c r="AH14" s="48">
        <v>3.6401902314610622E-2</v>
      </c>
      <c r="AI14" s="53">
        <v>0.48131186290441719</v>
      </c>
      <c r="AJ14" s="53">
        <v>0.31870291032648834</v>
      </c>
    </row>
    <row r="15" spans="1:37" ht="29.1" customHeight="1">
      <c r="A15" s="20" t="s">
        <v>24</v>
      </c>
      <c r="B15" s="40">
        <v>15.294460000000001</v>
      </c>
      <c r="C15" s="40">
        <v>1.0175364525393824</v>
      </c>
      <c r="D15" s="40">
        <v>2.836255464518012</v>
      </c>
      <c r="E15" s="40">
        <v>6.2724934868116389</v>
      </c>
      <c r="F15" s="40">
        <v>5.1681745961309664</v>
      </c>
      <c r="G15" s="90">
        <v>4.1630015222364509</v>
      </c>
      <c r="H15" s="90">
        <v>6.5891837443249015</v>
      </c>
      <c r="I15" s="90">
        <v>4.5422747334386466</v>
      </c>
      <c r="J15" s="99">
        <v>0</v>
      </c>
      <c r="K15" s="99">
        <v>6.9521083098933651</v>
      </c>
      <c r="L15" s="99">
        <v>7.3092492119821406</v>
      </c>
      <c r="M15" s="99">
        <v>1.0273945179184285</v>
      </c>
      <c r="N15" s="99">
        <v>5.707960206065784E-3</v>
      </c>
      <c r="O15" s="48">
        <v>0</v>
      </c>
      <c r="P15" s="48">
        <v>0.45455075301078723</v>
      </c>
      <c r="Q15" s="48">
        <v>0.47790175082887137</v>
      </c>
      <c r="R15" s="48">
        <v>6.7174291731674635E-2</v>
      </c>
      <c r="S15" s="48">
        <v>3.7320442866670573E-4</v>
      </c>
      <c r="T15" s="44">
        <v>0.32400000000000001</v>
      </c>
      <c r="U15" s="44">
        <v>0.67600000000000005</v>
      </c>
      <c r="V15" s="16">
        <v>444</v>
      </c>
      <c r="W15" s="16">
        <v>50</v>
      </c>
      <c r="X15" s="16">
        <v>258</v>
      </c>
      <c r="Y15" s="16">
        <v>116</v>
      </c>
      <c r="Z15" s="16">
        <v>21</v>
      </c>
      <c r="AA15" s="95">
        <v>147.92682199016213</v>
      </c>
      <c r="AB15" s="95">
        <v>240.9455794719866</v>
      </c>
      <c r="AC15" s="95">
        <v>55.540417733449914</v>
      </c>
      <c r="AD15" s="48">
        <v>5.2652756311727042E-2</v>
      </c>
      <c r="AE15" s="48">
        <v>5.5280145260744609E-2</v>
      </c>
      <c r="AF15" s="48">
        <v>0.65369934088997506</v>
      </c>
      <c r="AG15" s="48">
        <v>0.14826956386809356</v>
      </c>
      <c r="AH15" s="48">
        <v>9.0098193669459772E-2</v>
      </c>
      <c r="AI15" s="53">
        <v>0.45284377068850745</v>
      </c>
      <c r="AJ15" s="53">
        <v>0.19636829301569844</v>
      </c>
    </row>
    <row r="16" spans="1:37" ht="29.1" customHeight="1">
      <c r="A16" s="21" t="s">
        <v>25</v>
      </c>
      <c r="B16" s="40">
        <v>66.099999999999994</v>
      </c>
      <c r="C16" s="40">
        <v>0.63003493170524549</v>
      </c>
      <c r="D16" s="40">
        <v>2.8603556857147998</v>
      </c>
      <c r="E16" s="40">
        <v>8.306545883562837</v>
      </c>
      <c r="F16" s="40">
        <v>54.303063499017114</v>
      </c>
      <c r="G16" s="90">
        <v>39.028798110562697</v>
      </c>
      <c r="H16" s="90">
        <v>19.150486822839241</v>
      </c>
      <c r="I16" s="90">
        <v>7.9207150665980715</v>
      </c>
      <c r="J16" s="99">
        <v>1.4108670418389637</v>
      </c>
      <c r="K16" s="99">
        <v>4.6376888610660219</v>
      </c>
      <c r="L16" s="99">
        <v>59.212836208552126</v>
      </c>
      <c r="M16" s="99">
        <v>0.70683996511446312</v>
      </c>
      <c r="N16" s="99">
        <v>0.13176792342841917</v>
      </c>
      <c r="O16" s="48">
        <v>2.1344433310725625E-2</v>
      </c>
      <c r="P16" s="48">
        <v>7.0161707429138007E-2</v>
      </c>
      <c r="Q16" s="48">
        <v>0.89580690179352696</v>
      </c>
      <c r="R16" s="48">
        <v>1.0693494177223347E-2</v>
      </c>
      <c r="S16" s="48">
        <v>1.9934632893860694E-3</v>
      </c>
      <c r="T16" s="44">
        <v>0.53300000000000003</v>
      </c>
      <c r="U16" s="44">
        <v>0.46700000000000003</v>
      </c>
      <c r="V16" s="16">
        <v>762</v>
      </c>
      <c r="W16" s="16">
        <v>268</v>
      </c>
      <c r="X16" s="16">
        <v>253</v>
      </c>
      <c r="Y16" s="16">
        <v>148</v>
      </c>
      <c r="Z16" s="16">
        <v>93</v>
      </c>
      <c r="AA16" s="95">
        <v>211.02461161148946</v>
      </c>
      <c r="AB16" s="95">
        <v>290.47678455043359</v>
      </c>
      <c r="AC16" s="95">
        <v>260.018235853455</v>
      </c>
      <c r="AD16" s="48">
        <v>0.26803751664495801</v>
      </c>
      <c r="AE16" s="48">
        <v>4.0696937623407585E-2</v>
      </c>
      <c r="AF16" s="48">
        <v>0.48102398820461467</v>
      </c>
      <c r="AG16" s="48">
        <v>0.11274507911678176</v>
      </c>
      <c r="AH16" s="48">
        <v>9.7496478410238049E-2</v>
      </c>
      <c r="AI16" s="53">
        <v>0.60251497005988031</v>
      </c>
      <c r="AJ16" s="53">
        <v>0.21785188023952093</v>
      </c>
    </row>
    <row r="17" spans="1:36" ht="29.1" customHeight="1">
      <c r="A17" s="20" t="s">
        <v>26</v>
      </c>
      <c r="B17" s="40">
        <v>0.93</v>
      </c>
      <c r="C17" s="40">
        <v>1.5109982773609672E-2</v>
      </c>
      <c r="D17" s="40">
        <v>4.4306001311487771E-2</v>
      </c>
      <c r="E17" s="40">
        <v>0.16463824185360004</v>
      </c>
      <c r="F17" s="40">
        <v>0.70594577406130243</v>
      </c>
      <c r="G17" s="90">
        <v>8.9300321740799771E-2</v>
      </c>
      <c r="H17" s="90">
        <v>0.3432066921883199</v>
      </c>
      <c r="I17" s="90">
        <v>0.49749298607088033</v>
      </c>
      <c r="J17" s="99">
        <v>0.13363232729824173</v>
      </c>
      <c r="K17" s="99">
        <v>3.5311283882484862E-2</v>
      </c>
      <c r="L17" s="99">
        <v>0.68780442309826206</v>
      </c>
      <c r="M17" s="99">
        <v>7.3251965721011447E-2</v>
      </c>
      <c r="N17" s="99">
        <v>0</v>
      </c>
      <c r="O17" s="48">
        <v>0.14369067451423842</v>
      </c>
      <c r="P17" s="48">
        <v>3.7969122454284798E-2</v>
      </c>
      <c r="Q17" s="48">
        <v>0.73957464849275489</v>
      </c>
      <c r="R17" s="48">
        <v>7.8765554538721985E-2</v>
      </c>
      <c r="S17" s="48">
        <v>0</v>
      </c>
      <c r="T17" s="44">
        <v>0.45526396562308169</v>
      </c>
      <c r="U17" s="44">
        <v>0.54473603437691831</v>
      </c>
      <c r="V17" s="16">
        <v>15</v>
      </c>
      <c r="W17" s="16">
        <v>6</v>
      </c>
      <c r="X17" s="16">
        <v>4</v>
      </c>
      <c r="Y17" s="16">
        <v>3</v>
      </c>
      <c r="Z17" s="16">
        <v>1</v>
      </c>
      <c r="AA17" s="95">
        <v>3.5488681766854189</v>
      </c>
      <c r="AB17" s="95">
        <v>4.8213773555414381</v>
      </c>
      <c r="AC17" s="95">
        <v>6.5395766257266645</v>
      </c>
      <c r="AD17" s="48">
        <v>7.7854926872507016E-2</v>
      </c>
      <c r="AE17" s="48">
        <v>8.5093810016250548E-2</v>
      </c>
      <c r="AF17" s="48">
        <v>0.34004284236962623</v>
      </c>
      <c r="AG17" s="48">
        <v>8.8676318510858318E-2</v>
      </c>
      <c r="AH17" s="48">
        <v>0.40833210223075789</v>
      </c>
      <c r="AI17" s="53">
        <v>0.52050882658359299</v>
      </c>
      <c r="AJ17" s="53">
        <v>0.28050734312416559</v>
      </c>
    </row>
    <row r="18" spans="1:36" ht="29.1" customHeight="1">
      <c r="A18" s="20" t="s">
        <v>27</v>
      </c>
      <c r="B18" s="40">
        <v>2.9740000000000002</v>
      </c>
      <c r="C18" s="40">
        <v>0.22774165391702916</v>
      </c>
      <c r="D18" s="40">
        <v>0.37232076860656793</v>
      </c>
      <c r="E18" s="40">
        <v>1.0981968899765129</v>
      </c>
      <c r="F18" s="40">
        <v>1.2757406874998902</v>
      </c>
      <c r="G18" s="90">
        <v>0.68596387441204121</v>
      </c>
      <c r="H18" s="90">
        <v>0.31459823544818305</v>
      </c>
      <c r="I18" s="90">
        <v>1.9734378901397758</v>
      </c>
      <c r="J18" s="99">
        <v>0.37040774461645143</v>
      </c>
      <c r="K18" s="99">
        <v>0.25695426966185142</v>
      </c>
      <c r="L18" s="99">
        <v>1.9542581390735192</v>
      </c>
      <c r="M18" s="99">
        <v>0.39237984664817804</v>
      </c>
      <c r="N18" s="99">
        <v>0</v>
      </c>
      <c r="O18" s="48">
        <v>0.1245486700122567</v>
      </c>
      <c r="P18" s="48">
        <v>8.6400225172108741E-2</v>
      </c>
      <c r="Q18" s="48">
        <v>0.65711437090568903</v>
      </c>
      <c r="R18" s="48">
        <v>0.13193673390994554</v>
      </c>
      <c r="S18" s="48">
        <v>0</v>
      </c>
      <c r="T18" s="44">
        <v>0.80931323540721367</v>
      </c>
      <c r="U18" s="44">
        <v>0.19068676459278627</v>
      </c>
      <c r="V18" s="16">
        <v>133</v>
      </c>
      <c r="W18" s="16">
        <v>73</v>
      </c>
      <c r="X18" s="16">
        <v>35</v>
      </c>
      <c r="Y18" s="16">
        <v>20</v>
      </c>
      <c r="Z18" s="16">
        <v>5</v>
      </c>
      <c r="AA18" s="95">
        <v>18.514339396912654</v>
      </c>
      <c r="AB18" s="95">
        <v>18.034626207584786</v>
      </c>
      <c r="AC18" s="95">
        <v>96.612471975211832</v>
      </c>
      <c r="AD18" s="48">
        <v>4.0896000950034143E-2</v>
      </c>
      <c r="AE18" s="48">
        <v>6.5314847252323125E-4</v>
      </c>
      <c r="AF18" s="48">
        <v>0.79032449603657629</v>
      </c>
      <c r="AG18" s="48">
        <v>8.617106552266722E-2</v>
      </c>
      <c r="AH18" s="48">
        <v>8.1955289018199096E-2</v>
      </c>
      <c r="AI18" s="53">
        <v>0.21919830723072176</v>
      </c>
      <c r="AJ18" s="53">
        <v>0.13905944320659852</v>
      </c>
    </row>
    <row r="19" spans="1:36" ht="29.1" customHeight="1">
      <c r="A19" s="20" t="s">
        <v>28</v>
      </c>
      <c r="B19" s="40">
        <v>0.68600000000000005</v>
      </c>
      <c r="C19" s="40">
        <v>5.4054818892304277E-2</v>
      </c>
      <c r="D19" s="40">
        <v>0.21728390321629781</v>
      </c>
      <c r="E19" s="40">
        <v>0</v>
      </c>
      <c r="F19" s="40">
        <v>0.41466127789139795</v>
      </c>
      <c r="G19" s="90">
        <v>0</v>
      </c>
      <c r="H19" s="90">
        <v>0.22002546013816993</v>
      </c>
      <c r="I19" s="90">
        <v>0.46597453986183007</v>
      </c>
      <c r="J19" s="99">
        <v>0</v>
      </c>
      <c r="K19" s="99">
        <v>0.57922651704389738</v>
      </c>
      <c r="L19" s="99">
        <v>7.5505486422015747E-3</v>
      </c>
      <c r="M19" s="99">
        <v>9.9222934313901057E-2</v>
      </c>
      <c r="N19" s="99">
        <v>0</v>
      </c>
      <c r="O19" s="48">
        <v>0</v>
      </c>
      <c r="P19" s="48">
        <v>0.8443535233876055</v>
      </c>
      <c r="Q19" s="48">
        <v>1.1006630673763227E-2</v>
      </c>
      <c r="R19" s="48">
        <v>0.14463984593863127</v>
      </c>
      <c r="S19" s="48">
        <v>0</v>
      </c>
      <c r="T19" s="44">
        <v>0</v>
      </c>
      <c r="U19" s="44">
        <v>1</v>
      </c>
      <c r="V19" s="16">
        <v>59</v>
      </c>
      <c r="W19" s="16">
        <v>30</v>
      </c>
      <c r="X19" s="16">
        <v>26</v>
      </c>
      <c r="Y19" s="16">
        <v>0</v>
      </c>
      <c r="Z19" s="16">
        <v>3</v>
      </c>
      <c r="AA19" s="95">
        <v>0</v>
      </c>
      <c r="AB19" s="95">
        <v>42.848332048777777</v>
      </c>
      <c r="AC19" s="95">
        <v>16.586451115655915</v>
      </c>
      <c r="AD19" s="48">
        <v>3.3971870956971746E-2</v>
      </c>
      <c r="AE19" s="48">
        <v>7.5122073369224989E-4</v>
      </c>
      <c r="AF19" s="48">
        <v>0.91569633988564747</v>
      </c>
      <c r="AG19" s="48">
        <v>2.4122532448562248E-2</v>
      </c>
      <c r="AH19" s="48">
        <v>2.5458035975126247E-2</v>
      </c>
      <c r="AI19" s="53">
        <v>5.805199778732819E-2</v>
      </c>
      <c r="AJ19" s="53">
        <v>0.18079502999872343</v>
      </c>
    </row>
    <row r="20" spans="1:36" ht="29.1" customHeight="1">
      <c r="A20" s="20" t="s">
        <v>29</v>
      </c>
      <c r="B20" s="40">
        <v>13.849</v>
      </c>
      <c r="C20" s="40">
        <v>0.33660129098144426</v>
      </c>
      <c r="D20" s="40">
        <v>1.5330360327745625</v>
      </c>
      <c r="E20" s="40">
        <v>3.4136398283715286</v>
      </c>
      <c r="F20" s="40">
        <v>8.5657228478724665</v>
      </c>
      <c r="G20" s="90">
        <v>2.901050680096751</v>
      </c>
      <c r="H20" s="90">
        <v>2.8743957971352314</v>
      </c>
      <c r="I20" s="90">
        <v>8.0735535227680195</v>
      </c>
      <c r="J20" s="99">
        <v>7.4230766323531636</v>
      </c>
      <c r="K20" s="99">
        <v>1.8427993594147642</v>
      </c>
      <c r="L20" s="99">
        <v>3.9059619000861008</v>
      </c>
      <c r="M20" s="99">
        <v>0.64118379672061931</v>
      </c>
      <c r="N20" s="99">
        <v>3.5978311425352731E-2</v>
      </c>
      <c r="O20" s="48">
        <v>0.53600091214912005</v>
      </c>
      <c r="P20" s="48">
        <v>0.13306371286120039</v>
      </c>
      <c r="Q20" s="48">
        <v>0.28203927359997838</v>
      </c>
      <c r="R20" s="48">
        <v>4.6298201799452619E-2</v>
      </c>
      <c r="S20" s="48">
        <v>2.5978995902485903E-3</v>
      </c>
      <c r="T20" s="44">
        <v>0.55233728087223066</v>
      </c>
      <c r="U20" s="44">
        <v>0.44766271912776939</v>
      </c>
      <c r="V20" s="16">
        <v>354</v>
      </c>
      <c r="W20" s="16">
        <v>130</v>
      </c>
      <c r="X20" s="16">
        <v>131</v>
      </c>
      <c r="Y20" s="16">
        <v>61</v>
      </c>
      <c r="Z20" s="16">
        <v>32</v>
      </c>
      <c r="AA20" s="95">
        <v>77.224719897933525</v>
      </c>
      <c r="AB20" s="95">
        <v>129.04362404224273</v>
      </c>
      <c r="AC20" s="95">
        <v>147.44637778212024</v>
      </c>
      <c r="AD20" s="48">
        <v>2.4912697710835837E-3</v>
      </c>
      <c r="AE20" s="48">
        <v>0.13760544757656609</v>
      </c>
      <c r="AF20" s="48">
        <v>0.692502895696682</v>
      </c>
      <c r="AG20" s="48">
        <v>8.0957639786117475E-2</v>
      </c>
      <c r="AH20" s="48">
        <v>8.644274716955086E-2</v>
      </c>
      <c r="AI20" s="53">
        <v>0.43150651265667245</v>
      </c>
      <c r="AJ20" s="53">
        <v>0.37247480953551243</v>
      </c>
    </row>
    <row r="21" spans="1:36" ht="29.1" customHeight="1">
      <c r="A21" s="20" t="s">
        <v>30</v>
      </c>
      <c r="B21" s="40">
        <v>0.95299999999999996</v>
      </c>
      <c r="C21" s="40">
        <v>7.1857814582209953E-2</v>
      </c>
      <c r="D21" s="40">
        <v>0.20736959864013849</v>
      </c>
      <c r="E21" s="40">
        <v>8.1939630356028526E-2</v>
      </c>
      <c r="F21" s="40">
        <v>0.59183295642162292</v>
      </c>
      <c r="G21" s="90">
        <v>0</v>
      </c>
      <c r="H21" s="90">
        <v>0.20186158817057492</v>
      </c>
      <c r="I21" s="90">
        <v>0.75113841182942498</v>
      </c>
      <c r="J21" s="99">
        <v>0.65947100858409413</v>
      </c>
      <c r="K21" s="99">
        <v>3.3637248816048957E-3</v>
      </c>
      <c r="L21" s="99">
        <v>0.21018482646022649</v>
      </c>
      <c r="M21" s="99">
        <v>5.7353303994858579E-2</v>
      </c>
      <c r="N21" s="99">
        <v>2.2627136079215814E-2</v>
      </c>
      <c r="O21" s="48">
        <v>0.69199476241772739</v>
      </c>
      <c r="P21" s="48">
        <v>3.529616874716575E-3</v>
      </c>
      <c r="Q21" s="48">
        <v>0.22055070982185362</v>
      </c>
      <c r="R21" s="48">
        <v>6.0181850991457064E-2</v>
      </c>
      <c r="S21" s="48">
        <v>2.3743059894245345E-2</v>
      </c>
      <c r="T21" s="44">
        <v>0.92994646315070051</v>
      </c>
      <c r="U21" s="44">
        <v>7.0053536849299464E-2</v>
      </c>
      <c r="V21" s="16">
        <v>56</v>
      </c>
      <c r="W21" s="16">
        <v>35</v>
      </c>
      <c r="X21" s="16">
        <v>18</v>
      </c>
      <c r="Y21" s="16">
        <v>1</v>
      </c>
      <c r="Z21" s="16">
        <v>2</v>
      </c>
      <c r="AA21" s="95">
        <v>0</v>
      </c>
      <c r="AB21" s="95">
        <v>29.587928427158722</v>
      </c>
      <c r="AC21" s="95">
        <v>26.372562305971215</v>
      </c>
      <c r="AD21" s="48">
        <v>1.8432047186040797E-2</v>
      </c>
      <c r="AE21" s="48">
        <v>8.0117965101990669E-3</v>
      </c>
      <c r="AF21" s="48">
        <v>0.80953551241091182</v>
      </c>
      <c r="AG21" s="48">
        <v>0.16357827476038339</v>
      </c>
      <c r="AH21" s="48">
        <v>4.4236913246497911E-4</v>
      </c>
      <c r="AI21" s="53">
        <v>0.5889755948282458</v>
      </c>
      <c r="AJ21" s="53">
        <v>0.25104429653431259</v>
      </c>
    </row>
    <row r="22" spans="1:36" ht="29.1" customHeight="1">
      <c r="A22" s="20" t="s">
        <v>31</v>
      </c>
      <c r="B22" s="40">
        <v>2.4260000000000002</v>
      </c>
      <c r="C22" s="40">
        <v>6.6398737656926431E-3</v>
      </c>
      <c r="D22" s="40">
        <v>3.9478226003483871E-2</v>
      </c>
      <c r="E22" s="40">
        <v>0.21364078106529871</v>
      </c>
      <c r="F22" s="40">
        <v>2.1662411191655249</v>
      </c>
      <c r="G22" s="90">
        <v>2.2107806561950962</v>
      </c>
      <c r="H22" s="90">
        <v>5.5674421286964419E-2</v>
      </c>
      <c r="I22" s="90">
        <v>0.15954492251793928</v>
      </c>
      <c r="J22" s="99">
        <v>5.2812561900336751E-2</v>
      </c>
      <c r="K22" s="99">
        <v>2.9841489809812938E-2</v>
      </c>
      <c r="L22" s="99">
        <v>2.3367060745241579</v>
      </c>
      <c r="M22" s="99">
        <v>6.6398737656926431E-3</v>
      </c>
      <c r="N22" s="99">
        <v>0</v>
      </c>
      <c r="O22" s="48">
        <v>2.1769398969635922E-2</v>
      </c>
      <c r="P22" s="48">
        <v>1.2300696541555209E-2</v>
      </c>
      <c r="Q22" s="48">
        <v>0.96319294085909224</v>
      </c>
      <c r="R22" s="48">
        <v>2.7369636297166705E-3</v>
      </c>
      <c r="S22" s="48">
        <v>0</v>
      </c>
      <c r="T22" s="44">
        <v>0.70734558680262394</v>
      </c>
      <c r="U22" s="44">
        <v>0.29265441319737612</v>
      </c>
      <c r="V22" s="16">
        <v>17</v>
      </c>
      <c r="W22" s="16">
        <v>3</v>
      </c>
      <c r="X22" s="16">
        <v>3</v>
      </c>
      <c r="Y22" s="16">
        <v>5</v>
      </c>
      <c r="Z22" s="16">
        <v>6</v>
      </c>
      <c r="AA22" s="95">
        <v>8.1385881299489817</v>
      </c>
      <c r="AB22" s="95">
        <v>1.356431354991497</v>
      </c>
      <c r="AC22" s="95">
        <v>7.4603724524532344</v>
      </c>
      <c r="AD22" s="48">
        <v>1.5301048121796343E-4</v>
      </c>
      <c r="AE22" s="48">
        <v>0.1476933669956392</v>
      </c>
      <c r="AF22" s="48">
        <v>0.67783643179557795</v>
      </c>
      <c r="AG22" s="48">
        <v>0.14581898860071915</v>
      </c>
      <c r="AH22" s="48">
        <v>2.849820212684569E-2</v>
      </c>
      <c r="AI22" s="53">
        <v>0.56754385964912279</v>
      </c>
      <c r="AJ22" s="53">
        <v>0.28105263157894739</v>
      </c>
    </row>
    <row r="23" spans="1:36" ht="29.1" customHeight="1">
      <c r="A23" s="20" t="s">
        <v>32</v>
      </c>
      <c r="B23" s="40">
        <v>0.89500000000000002</v>
      </c>
      <c r="C23" s="40">
        <v>7.6834050055097303E-2</v>
      </c>
      <c r="D23" s="40">
        <v>7.2121935513459079E-2</v>
      </c>
      <c r="E23" s="40">
        <v>5.9457169748150435E-2</v>
      </c>
      <c r="F23" s="40">
        <v>0.68658684468329312</v>
      </c>
      <c r="G23" s="90">
        <v>0</v>
      </c>
      <c r="H23" s="90">
        <v>0.83317584844963566</v>
      </c>
      <c r="I23" s="90">
        <v>6.1824151550364387E-2</v>
      </c>
      <c r="J23" s="99">
        <v>0.68658684468329323</v>
      </c>
      <c r="K23" s="99">
        <v>7.2121935513459079E-2</v>
      </c>
      <c r="L23" s="99">
        <v>5.9457169748150435E-2</v>
      </c>
      <c r="M23" s="99">
        <v>7.6834050055097303E-2</v>
      </c>
      <c r="N23" s="99">
        <v>0</v>
      </c>
      <c r="O23" s="48">
        <v>0.76713613931094216</v>
      </c>
      <c r="P23" s="48">
        <v>8.058316817146266E-2</v>
      </c>
      <c r="Q23" s="48">
        <v>6.6432591897374785E-2</v>
      </c>
      <c r="R23" s="48">
        <v>8.5848100620220455E-2</v>
      </c>
      <c r="S23" s="48">
        <v>0</v>
      </c>
      <c r="T23" s="44">
        <v>0.72704800000000003</v>
      </c>
      <c r="U23" s="44">
        <v>0.27295199999999997</v>
      </c>
      <c r="V23" s="16">
        <v>49</v>
      </c>
      <c r="W23" s="16">
        <v>40</v>
      </c>
      <c r="X23" s="16">
        <v>7</v>
      </c>
      <c r="Y23" s="16">
        <v>1</v>
      </c>
      <c r="Z23" s="16">
        <v>1</v>
      </c>
      <c r="AA23" s="95">
        <v>0</v>
      </c>
      <c r="AB23" s="95">
        <v>46.866239683836227</v>
      </c>
      <c r="AC23" s="95">
        <v>2.6036799824353456</v>
      </c>
      <c r="AD23" s="48">
        <v>0</v>
      </c>
      <c r="AE23" s="48">
        <v>0</v>
      </c>
      <c r="AF23" s="48">
        <v>0.89996500000000001</v>
      </c>
      <c r="AG23" s="48">
        <v>9.9000000000000005E-2</v>
      </c>
      <c r="AH23" s="48">
        <v>0</v>
      </c>
      <c r="AI23" s="53">
        <v>0.38604043582816255</v>
      </c>
      <c r="AJ23" s="53">
        <v>0.24683668319330224</v>
      </c>
    </row>
    <row r="24" spans="1:36" ht="29.1" customHeight="1">
      <c r="A24" s="20" t="s">
        <v>33</v>
      </c>
      <c r="B24" s="40">
        <v>2.2499999999999999E-4</v>
      </c>
      <c r="C24" s="40">
        <v>2.2499999999999999E-4</v>
      </c>
      <c r="D24" s="40">
        <v>0</v>
      </c>
      <c r="E24" s="40">
        <v>0</v>
      </c>
      <c r="F24" s="40">
        <v>0</v>
      </c>
      <c r="G24" s="90">
        <v>0</v>
      </c>
      <c r="H24" s="90">
        <v>0</v>
      </c>
      <c r="I24" s="90">
        <v>2.2499999999999999E-4</v>
      </c>
      <c r="J24" s="99">
        <v>0</v>
      </c>
      <c r="K24" s="99">
        <v>0</v>
      </c>
      <c r="L24" s="99">
        <v>0</v>
      </c>
      <c r="M24" s="99">
        <v>2.2499999999999999E-4</v>
      </c>
      <c r="N24" s="99">
        <v>0</v>
      </c>
      <c r="O24" s="48">
        <v>0</v>
      </c>
      <c r="P24" s="48">
        <v>0</v>
      </c>
      <c r="Q24" s="48">
        <v>0</v>
      </c>
      <c r="R24" s="48">
        <v>1</v>
      </c>
      <c r="S24" s="48">
        <v>0</v>
      </c>
      <c r="T24" s="44">
        <v>0</v>
      </c>
      <c r="U24" s="44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95">
        <v>0</v>
      </c>
      <c r="AB24" s="95">
        <v>0</v>
      </c>
      <c r="AC24" s="95">
        <v>0.18926470588235295</v>
      </c>
      <c r="AD24" s="48">
        <v>0</v>
      </c>
      <c r="AE24" s="48">
        <v>0</v>
      </c>
      <c r="AF24" s="48">
        <v>0</v>
      </c>
      <c r="AG24" s="48">
        <v>1</v>
      </c>
      <c r="AH24" s="48">
        <v>0</v>
      </c>
      <c r="AI24" s="53">
        <v>0</v>
      </c>
      <c r="AJ24" s="53">
        <v>0</v>
      </c>
    </row>
    <row r="25" spans="1:36" ht="29.1" customHeight="1">
      <c r="A25" s="20" t="s">
        <v>34</v>
      </c>
      <c r="B25" s="40">
        <v>18.931228611111113</v>
      </c>
      <c r="C25" s="40">
        <v>0.39814771040377489</v>
      </c>
      <c r="D25" s="40">
        <v>1.2384559383400879</v>
      </c>
      <c r="E25" s="40">
        <v>4.5379191398279044</v>
      </c>
      <c r="F25" s="40">
        <v>12.756705822539347</v>
      </c>
      <c r="G25" s="90">
        <v>4.1612045635196697</v>
      </c>
      <c r="H25" s="90">
        <v>9.6963620554137595</v>
      </c>
      <c r="I25" s="90">
        <v>5.0736619921776818</v>
      </c>
      <c r="J25" s="99">
        <v>6.8953907430199504</v>
      </c>
      <c r="K25" s="99">
        <v>5.2920905273386367</v>
      </c>
      <c r="L25" s="99">
        <v>6.1851987396865207</v>
      </c>
      <c r="M25" s="99">
        <v>0.55342772471189539</v>
      </c>
      <c r="N25" s="99">
        <v>5.1208763541100389E-3</v>
      </c>
      <c r="O25" s="48">
        <v>0.36423366304778071</v>
      </c>
      <c r="P25" s="48">
        <v>0.27954289898715839</v>
      </c>
      <c r="Q25" s="48">
        <v>0.32671935175175609</v>
      </c>
      <c r="R25" s="48">
        <v>2.9233587321801063E-2</v>
      </c>
      <c r="S25" s="48">
        <v>2.7049889150377145E-4</v>
      </c>
      <c r="T25" s="44">
        <v>0.43934225055918441</v>
      </c>
      <c r="U25" s="44">
        <v>0.56065774944081559</v>
      </c>
      <c r="V25" s="16">
        <v>390</v>
      </c>
      <c r="W25" s="16">
        <v>147</v>
      </c>
      <c r="X25" s="16">
        <v>126</v>
      </c>
      <c r="Y25" s="16">
        <v>83</v>
      </c>
      <c r="Z25" s="16">
        <v>34</v>
      </c>
      <c r="AA25" s="95">
        <v>150.77284100500677</v>
      </c>
      <c r="AB25" s="95">
        <v>130.98231411340242</v>
      </c>
      <c r="AC25" s="95">
        <v>108.32741352315809</v>
      </c>
      <c r="AD25" s="48">
        <v>1.3708760142303588E-2</v>
      </c>
      <c r="AE25" s="48">
        <v>7.8610998300896427E-3</v>
      </c>
      <c r="AF25" s="48">
        <v>0.80282039597739374</v>
      </c>
      <c r="AG25" s="48">
        <v>2.7242920013196992E-2</v>
      </c>
      <c r="AH25" s="48">
        <v>0.14836682403701612</v>
      </c>
      <c r="AI25" s="53">
        <v>0.51533766465279451</v>
      </c>
      <c r="AJ25" s="53">
        <v>0.2851644800770004</v>
      </c>
    </row>
    <row r="26" spans="1:36" ht="29.1" customHeight="1">
      <c r="A26" s="20" t="s">
        <v>35</v>
      </c>
      <c r="B26" s="40">
        <v>24.641999999999999</v>
      </c>
      <c r="C26" s="40">
        <v>8.7885079478381617E-2</v>
      </c>
      <c r="D26" s="40">
        <v>1.0106475704829059</v>
      </c>
      <c r="E26" s="40">
        <v>3.0894718550454563</v>
      </c>
      <c r="F26" s="40">
        <v>20.453995494993258</v>
      </c>
      <c r="G26" s="90">
        <v>20.905454787370164</v>
      </c>
      <c r="H26" s="90">
        <v>2.5146826201915324</v>
      </c>
      <c r="I26" s="90">
        <v>1.2218625924382998</v>
      </c>
      <c r="J26" s="99">
        <v>0.20189994807688627</v>
      </c>
      <c r="K26" s="99">
        <v>5.5704713366587472E-2</v>
      </c>
      <c r="L26" s="99">
        <v>24.343560519962427</v>
      </c>
      <c r="M26" s="99">
        <v>3.4536230470332267E-2</v>
      </c>
      <c r="N26" s="99">
        <v>6.2985881237661101E-3</v>
      </c>
      <c r="O26" s="48">
        <v>8.1933263565005382E-3</v>
      </c>
      <c r="P26" s="48">
        <v>2.2605597502876177E-3</v>
      </c>
      <c r="Q26" s="48">
        <v>0.98788899115179074</v>
      </c>
      <c r="R26" s="48">
        <v>1.4015189704704271E-3</v>
      </c>
      <c r="S26" s="48">
        <v>2.5560377095065783E-4</v>
      </c>
      <c r="T26" s="44">
        <v>0.60132931162840675</v>
      </c>
      <c r="U26" s="44">
        <v>0.39867068837159325</v>
      </c>
      <c r="V26" s="16">
        <v>205</v>
      </c>
      <c r="W26" s="16">
        <v>27</v>
      </c>
      <c r="X26" s="16">
        <v>77</v>
      </c>
      <c r="Y26" s="16">
        <v>50</v>
      </c>
      <c r="Z26" s="16">
        <v>50</v>
      </c>
      <c r="AA26" s="95">
        <v>161.52079293046472</v>
      </c>
      <c r="AB26" s="95">
        <v>19.917305286143268</v>
      </c>
      <c r="AC26" s="95">
        <v>23.281022802251595</v>
      </c>
      <c r="AD26" s="48">
        <v>0.73183646266632962</v>
      </c>
      <c r="AE26" s="48">
        <v>8.5769769953806904E-2</v>
      </c>
      <c r="AF26" s="48">
        <v>7.7530852848573986E-2</v>
      </c>
      <c r="AG26" s="48">
        <v>7.8006572748374053E-2</v>
      </c>
      <c r="AH26" s="48">
        <v>2.685634178291545E-2</v>
      </c>
      <c r="AI26" s="53">
        <v>0.61445007958378584</v>
      </c>
      <c r="AJ26" s="53">
        <v>0.20638003778295794</v>
      </c>
    </row>
    <row r="27" spans="1:36" ht="29.1" customHeight="1">
      <c r="A27" s="20" t="s">
        <v>36</v>
      </c>
      <c r="B27" s="40">
        <v>4.9117879999999996</v>
      </c>
      <c r="C27" s="40">
        <v>0.40950434098654886</v>
      </c>
      <c r="D27" s="40">
        <v>1.8274052578525439</v>
      </c>
      <c r="E27" s="40">
        <v>2.3440892110288503</v>
      </c>
      <c r="F27" s="40">
        <v>0.33078919013205621</v>
      </c>
      <c r="G27" s="90">
        <v>1.1650755931188257</v>
      </c>
      <c r="H27" s="90">
        <v>1.7234319422630917</v>
      </c>
      <c r="I27" s="90">
        <v>2.0232804646180824</v>
      </c>
      <c r="J27" s="99">
        <v>0.16394456025996981</v>
      </c>
      <c r="K27" s="99">
        <v>1.4635181117895657</v>
      </c>
      <c r="L27" s="99">
        <v>1.5188736980230251</v>
      </c>
      <c r="M27" s="99">
        <v>1.6433095591889004</v>
      </c>
      <c r="N27" s="99">
        <v>0.12214207073853882</v>
      </c>
      <c r="O27" s="48">
        <v>3.3377776129582509E-2</v>
      </c>
      <c r="P27" s="48">
        <v>0.29796035818108718</v>
      </c>
      <c r="Q27" s="48">
        <v>0.30923030432563969</v>
      </c>
      <c r="R27" s="48">
        <v>0.33456443136163461</v>
      </c>
      <c r="S27" s="48">
        <v>2.4867130002056041E-2</v>
      </c>
      <c r="T27" s="44">
        <v>0.59845272666232552</v>
      </c>
      <c r="U27" s="44">
        <v>0.40154727333767448</v>
      </c>
      <c r="V27" s="16">
        <v>375</v>
      </c>
      <c r="W27" s="16">
        <v>136</v>
      </c>
      <c r="X27" s="16">
        <v>194</v>
      </c>
      <c r="Y27" s="16">
        <v>43</v>
      </c>
      <c r="Z27" s="16">
        <v>2</v>
      </c>
      <c r="AA27" s="95">
        <v>43.117248995712714</v>
      </c>
      <c r="AB27" s="95">
        <v>225.01335759600275</v>
      </c>
      <c r="AC27" s="95">
        <v>106.58898578915841</v>
      </c>
      <c r="AD27" s="48">
        <v>0</v>
      </c>
      <c r="AE27" s="48">
        <v>0.10153475383816747</v>
      </c>
      <c r="AF27" s="48">
        <v>0.47006802633617123</v>
      </c>
      <c r="AG27" s="48">
        <v>0.39384594703798648</v>
      </c>
      <c r="AH27" s="48">
        <v>3.4551272787674808E-2</v>
      </c>
      <c r="AI27" s="53">
        <v>0.59886930342656219</v>
      </c>
      <c r="AJ27" s="53">
        <v>0.22374554730770116</v>
      </c>
    </row>
    <row r="28" spans="1:36" ht="29.1" customHeight="1">
      <c r="A28" s="20" t="s">
        <v>37</v>
      </c>
      <c r="B28" s="40">
        <v>10.48019276</v>
      </c>
      <c r="C28" s="40">
        <v>6.359710382032667E-2</v>
      </c>
      <c r="D28" s="40">
        <v>7.2038200190401955E-2</v>
      </c>
      <c r="E28" s="40">
        <v>0.51884597991381065</v>
      </c>
      <c r="F28" s="40">
        <v>9.82571147607546</v>
      </c>
      <c r="G28" s="90">
        <v>8.8226687429358535</v>
      </c>
      <c r="H28" s="90">
        <v>0.5534164054841666</v>
      </c>
      <c r="I28" s="90">
        <v>1.1041076115799828</v>
      </c>
      <c r="J28" s="99">
        <v>0.90657353999996515</v>
      </c>
      <c r="K28" s="99">
        <v>0.13204970502397323</v>
      </c>
      <c r="L28" s="99">
        <v>9.3826626360647811</v>
      </c>
      <c r="M28" s="99">
        <v>4.8175008356687608E-2</v>
      </c>
      <c r="N28" s="99">
        <v>1.0731870554594181E-2</v>
      </c>
      <c r="O28" s="48">
        <v>8.6503517708195782E-2</v>
      </c>
      <c r="P28" s="48">
        <v>1.2599930940962316E-2</v>
      </c>
      <c r="Q28" s="48">
        <v>0.89527576934231701</v>
      </c>
      <c r="R28" s="48">
        <v>4.5967673934928285E-3</v>
      </c>
      <c r="S28" s="48">
        <v>1.0240146150321554E-3</v>
      </c>
      <c r="T28" s="44">
        <v>0.7763406041494374</v>
      </c>
      <c r="U28" s="44">
        <v>0.22365939585056266</v>
      </c>
      <c r="V28" s="16">
        <v>79</v>
      </c>
      <c r="W28" s="16">
        <v>26</v>
      </c>
      <c r="X28" s="16">
        <v>7</v>
      </c>
      <c r="Y28" s="16">
        <v>9</v>
      </c>
      <c r="Z28" s="16">
        <v>38</v>
      </c>
      <c r="AA28" s="95">
        <v>40.111235601362523</v>
      </c>
      <c r="AB28" s="95">
        <v>4.7844810109973226</v>
      </c>
      <c r="AC28" s="95">
        <v>33.994097265888918</v>
      </c>
      <c r="AD28" s="48">
        <v>0.38363533769896696</v>
      </c>
      <c r="AE28" s="48">
        <v>4.8511902422236602E-2</v>
      </c>
      <c r="AF28" s="48">
        <v>0.53704534476538879</v>
      </c>
      <c r="AG28" s="48">
        <v>1.9728418807338249E-2</v>
      </c>
      <c r="AH28" s="48">
        <v>1.1078996306069525E-2</v>
      </c>
      <c r="AI28" s="53">
        <v>0.58522113423807987</v>
      </c>
      <c r="AJ28" s="53">
        <v>0.20479916465442438</v>
      </c>
    </row>
    <row r="29" spans="1:36" ht="29.1" customHeight="1">
      <c r="A29" s="20" t="s">
        <v>38</v>
      </c>
      <c r="B29" s="40">
        <v>15.66</v>
      </c>
      <c r="C29" s="40">
        <v>0.1072814987531019</v>
      </c>
      <c r="D29" s="40">
        <v>0.85551783507246792</v>
      </c>
      <c r="E29" s="40">
        <v>3.0654511876226467</v>
      </c>
      <c r="F29" s="40">
        <v>11.631749478551786</v>
      </c>
      <c r="G29" s="90">
        <v>12.390898719555823</v>
      </c>
      <c r="H29" s="90">
        <v>2.1067412626805857</v>
      </c>
      <c r="I29" s="90">
        <v>1.1623600177635924</v>
      </c>
      <c r="J29" s="99">
        <v>1.1792997112235142</v>
      </c>
      <c r="K29" s="99">
        <v>0.9122486317302575</v>
      </c>
      <c r="L29" s="99">
        <v>13.497673244673434</v>
      </c>
      <c r="M29" s="99">
        <v>7.0778412372794711E-2</v>
      </c>
      <c r="N29" s="99">
        <v>0</v>
      </c>
      <c r="O29" s="48">
        <v>7.5306494969573062E-2</v>
      </c>
      <c r="P29" s="48">
        <v>5.8253424759275703E-2</v>
      </c>
      <c r="Q29" s="48">
        <v>0.86192038599447218</v>
      </c>
      <c r="R29" s="48">
        <v>4.5196942766791001E-3</v>
      </c>
      <c r="S29" s="48">
        <v>0</v>
      </c>
      <c r="T29" s="44">
        <v>0.79500000000000004</v>
      </c>
      <c r="U29" s="44">
        <v>0.20499999999999999</v>
      </c>
      <c r="V29" s="16">
        <v>153</v>
      </c>
      <c r="W29" s="16">
        <v>45</v>
      </c>
      <c r="X29" s="16">
        <v>43</v>
      </c>
      <c r="Y29" s="16">
        <v>42</v>
      </c>
      <c r="Z29" s="16">
        <v>23</v>
      </c>
      <c r="AA29" s="95">
        <v>39.051305280839173</v>
      </c>
      <c r="AB29" s="95">
        <v>50.91222307975373</v>
      </c>
      <c r="AC29" s="95">
        <v>63.12742313068162</v>
      </c>
      <c r="AD29" s="48">
        <v>0.189</v>
      </c>
      <c r="AE29" s="48">
        <v>3.4700000000000002E-2</v>
      </c>
      <c r="AF29" s="48">
        <v>7.2900000000000006E-2</v>
      </c>
      <c r="AG29" s="48">
        <v>8.7800000000000003E-2</v>
      </c>
      <c r="AH29" s="48">
        <v>0.61519999999999997</v>
      </c>
      <c r="AI29" s="53">
        <v>0.57741863351650136</v>
      </c>
      <c r="AJ29" s="53">
        <v>0.21135850866182587</v>
      </c>
    </row>
    <row r="30" spans="1:36" ht="29.1" customHeight="1">
      <c r="A30" s="20" t="s">
        <v>39</v>
      </c>
      <c r="B30" s="40">
        <v>0.80681441666666665</v>
      </c>
      <c r="C30" s="40">
        <v>2.1811626987971261E-2</v>
      </c>
      <c r="D30" s="40">
        <v>3.6008606430103202E-2</v>
      </c>
      <c r="E30" s="40">
        <v>0.11158335933498988</v>
      </c>
      <c r="F30" s="40">
        <v>0.63741082391360226</v>
      </c>
      <c r="G30" s="90">
        <v>0.77047944969309412</v>
      </c>
      <c r="H30" s="90">
        <v>1.2521306344192226E-2</v>
      </c>
      <c r="I30" s="90">
        <v>2.3813660629380271E-2</v>
      </c>
      <c r="J30" s="99">
        <v>0</v>
      </c>
      <c r="K30" s="99">
        <v>6.9385887628306778E-3</v>
      </c>
      <c r="L30" s="99">
        <v>0.78032504022265203</v>
      </c>
      <c r="M30" s="99">
        <v>1.9550787681183887E-2</v>
      </c>
      <c r="N30" s="99">
        <v>0</v>
      </c>
      <c r="O30" s="48">
        <v>0</v>
      </c>
      <c r="P30" s="48">
        <v>8.5999811350636023E-3</v>
      </c>
      <c r="Q30" s="48">
        <v>0.96716794358552149</v>
      </c>
      <c r="R30" s="48">
        <v>2.4232075279414903E-2</v>
      </c>
      <c r="S30" s="48">
        <v>0</v>
      </c>
      <c r="T30" s="44">
        <v>0.64707294091732748</v>
      </c>
      <c r="U30" s="44">
        <v>0.35292705908267252</v>
      </c>
      <c r="V30" s="16">
        <v>14</v>
      </c>
      <c r="W30" s="16">
        <v>8</v>
      </c>
      <c r="X30" s="16">
        <v>2</v>
      </c>
      <c r="Y30" s="16">
        <v>2</v>
      </c>
      <c r="Z30" s="16">
        <v>1</v>
      </c>
      <c r="AA30" s="95">
        <v>5.3749631261364401</v>
      </c>
      <c r="AB30" s="95">
        <v>1.9545320458677971</v>
      </c>
      <c r="AC30" s="95">
        <v>6.3522291490703404</v>
      </c>
      <c r="AD30" s="48">
        <v>0.55617847467795667</v>
      </c>
      <c r="AE30" s="48">
        <v>8.7286052946237828E-4</v>
      </c>
      <c r="AF30" s="48">
        <v>0.25033996954942916</v>
      </c>
      <c r="AG30" s="48">
        <v>0.176557963191944</v>
      </c>
      <c r="AH30" s="48">
        <v>1.605073205120781E-2</v>
      </c>
      <c r="AI30" s="53">
        <v>0.54637837746148343</v>
      </c>
      <c r="AJ30" s="53">
        <v>0.21684801179821284</v>
      </c>
    </row>
    <row r="31" spans="1:36" ht="29.1" customHeight="1">
      <c r="A31" s="20" t="s">
        <v>40</v>
      </c>
      <c r="B31" s="40">
        <v>17.174209855216219</v>
      </c>
      <c r="C31" s="40">
        <v>1.8823428072997057</v>
      </c>
      <c r="D31" s="40">
        <v>4.3266232162938483</v>
      </c>
      <c r="E31" s="40">
        <v>6.390536015804015</v>
      </c>
      <c r="F31" s="40">
        <v>4.5747078158186492</v>
      </c>
      <c r="G31" s="90">
        <v>1.6435118436629905</v>
      </c>
      <c r="H31" s="90">
        <v>8.6882970255750003</v>
      </c>
      <c r="I31" s="90">
        <v>6.8424009859782275</v>
      </c>
      <c r="J31" s="99">
        <v>4.4706054057642284</v>
      </c>
      <c r="K31" s="99">
        <v>6.5097311298720033</v>
      </c>
      <c r="L31" s="99">
        <v>2.4322009183623523</v>
      </c>
      <c r="M31" s="99">
        <v>3.7534808569708531</v>
      </c>
      <c r="N31" s="99">
        <v>8.1915442467795242E-3</v>
      </c>
      <c r="O31" s="48">
        <v>0.26030923363885639</v>
      </c>
      <c r="P31" s="48">
        <v>0.37904108455358382</v>
      </c>
      <c r="Q31" s="48">
        <v>0.14161937805969191</v>
      </c>
      <c r="R31" s="48">
        <v>0.21855333599704624</v>
      </c>
      <c r="S31" s="48">
        <v>4.7696775082153522E-4</v>
      </c>
      <c r="T31" s="44">
        <v>0</v>
      </c>
      <c r="U31" s="44">
        <v>1</v>
      </c>
      <c r="V31" s="16">
        <v>1240</v>
      </c>
      <c r="W31" s="16">
        <v>651</v>
      </c>
      <c r="X31" s="16">
        <v>449</v>
      </c>
      <c r="Y31" s="16">
        <v>125</v>
      </c>
      <c r="Z31" s="16">
        <v>15</v>
      </c>
      <c r="AA31" s="95">
        <v>102.16848501551434</v>
      </c>
      <c r="AB31" s="95">
        <v>864.63220436119548</v>
      </c>
      <c r="AC31" s="95">
        <v>273.52989715613796</v>
      </c>
      <c r="AD31" s="48">
        <v>1.5163041455982735E-2</v>
      </c>
      <c r="AE31" s="48">
        <v>4.6462783880663661E-2</v>
      </c>
      <c r="AF31" s="48">
        <v>0.79765660207300582</v>
      </c>
      <c r="AG31" s="48">
        <v>0</v>
      </c>
      <c r="AH31" s="48">
        <v>0.14071757259034776</v>
      </c>
      <c r="AI31" s="53">
        <v>9.7446145508738646E-2</v>
      </c>
      <c r="AJ31" s="53">
        <v>0.27471887278146595</v>
      </c>
    </row>
    <row r="32" spans="1:36" ht="29.1" customHeight="1">
      <c r="A32" s="20" t="s">
        <v>41</v>
      </c>
      <c r="B32" s="40">
        <v>9.84</v>
      </c>
      <c r="C32" s="40">
        <v>3.0561237406004856E-2</v>
      </c>
      <c r="D32" s="40">
        <v>0.42875287068738044</v>
      </c>
      <c r="E32" s="40">
        <v>2.9212221409609143</v>
      </c>
      <c r="F32" s="40">
        <v>6.4594637509457016</v>
      </c>
      <c r="G32" s="90">
        <v>6.0043561516027184</v>
      </c>
      <c r="H32" s="90">
        <v>1.7641980977811007</v>
      </c>
      <c r="I32" s="90">
        <v>2.0714457506161783</v>
      </c>
      <c r="J32" s="99">
        <v>5.6241902429152453E-2</v>
      </c>
      <c r="K32" s="99">
        <v>0.48469766442184953</v>
      </c>
      <c r="L32" s="99">
        <v>9.2175743016855165</v>
      </c>
      <c r="M32" s="99">
        <v>7.3274813708823466E-2</v>
      </c>
      <c r="N32" s="99">
        <v>8.2113177546562586E-3</v>
      </c>
      <c r="O32" s="48">
        <v>5.7156404907675257E-3</v>
      </c>
      <c r="P32" s="48">
        <v>4.9257892725797718E-2</v>
      </c>
      <c r="Q32" s="48">
        <v>0.9367453558623493</v>
      </c>
      <c r="R32" s="48">
        <v>7.4466274094332789E-3</v>
      </c>
      <c r="S32" s="48">
        <v>8.3448351165205873E-4</v>
      </c>
      <c r="T32" s="44">
        <v>0.50296048656704395</v>
      </c>
      <c r="U32" s="44">
        <v>0.49703951343295605</v>
      </c>
      <c r="V32" s="16">
        <v>135</v>
      </c>
      <c r="W32" s="16">
        <v>14</v>
      </c>
      <c r="X32" s="16">
        <v>38</v>
      </c>
      <c r="Y32" s="16">
        <v>53</v>
      </c>
      <c r="Z32" s="16">
        <v>31</v>
      </c>
      <c r="AA32" s="95">
        <v>57.142254326178907</v>
      </c>
      <c r="AB32" s="95">
        <v>34.425577339140041</v>
      </c>
      <c r="AC32" s="95">
        <v>43.781241927123268</v>
      </c>
      <c r="AD32" s="48">
        <v>5.4321592421188933E-2</v>
      </c>
      <c r="AE32" s="48">
        <v>3.4315347407531546E-2</v>
      </c>
      <c r="AF32" s="48">
        <v>5.4812169755513444E-2</v>
      </c>
      <c r="AG32" s="48">
        <v>0.75161818903197997</v>
      </c>
      <c r="AH32" s="48">
        <v>0.10493270138378617</v>
      </c>
      <c r="AI32" s="53">
        <v>0.61564903062496412</v>
      </c>
      <c r="AJ32" s="53">
        <v>0.2097042974667766</v>
      </c>
    </row>
    <row r="33" spans="1:37" ht="29.1" customHeight="1">
      <c r="A33" s="22" t="s">
        <v>42</v>
      </c>
      <c r="B33" s="40">
        <v>7.544139107363482</v>
      </c>
      <c r="C33" s="40">
        <v>0.61722654242186037</v>
      </c>
      <c r="D33" s="40">
        <v>1.8036895503256634</v>
      </c>
      <c r="E33" s="40">
        <v>2.6820899503338937</v>
      </c>
      <c r="F33" s="40">
        <v>2.4411330642820643</v>
      </c>
      <c r="G33" s="90">
        <v>2.676730023893894</v>
      </c>
      <c r="H33" s="90">
        <v>2.205386169724552</v>
      </c>
      <c r="I33" s="90">
        <v>2.6620229137450369</v>
      </c>
      <c r="J33" s="99">
        <v>1.6457611004244819</v>
      </c>
      <c r="K33" s="99">
        <v>2.1737209889072502</v>
      </c>
      <c r="L33" s="99">
        <v>2.8969653532440582</v>
      </c>
      <c r="M33" s="99">
        <v>0.81387573522043177</v>
      </c>
      <c r="N33" s="99">
        <v>1.3815929567260882E-2</v>
      </c>
      <c r="O33" s="48">
        <v>0.21815094830610046</v>
      </c>
      <c r="P33" s="48">
        <v>0.28813373639751455</v>
      </c>
      <c r="Q33" s="48">
        <v>0.38400211237044468</v>
      </c>
      <c r="R33" s="48">
        <v>0.10788185684779403</v>
      </c>
      <c r="S33" s="48">
        <v>1.831346078146385E-3</v>
      </c>
      <c r="T33" s="44">
        <v>1.4633445865976258E-2</v>
      </c>
      <c r="U33" s="44">
        <v>0.98536655413402374</v>
      </c>
      <c r="V33" s="16">
        <v>512</v>
      </c>
      <c r="W33" s="16">
        <v>314</v>
      </c>
      <c r="X33" s="16">
        <v>139</v>
      </c>
      <c r="Y33" s="16">
        <v>50</v>
      </c>
      <c r="Z33" s="16">
        <v>8</v>
      </c>
      <c r="AA33" s="95">
        <v>99.947589328217944</v>
      </c>
      <c r="AB33" s="95">
        <v>232.61138354118961</v>
      </c>
      <c r="AC33" s="95">
        <v>179.22754629833975</v>
      </c>
      <c r="AD33" s="48">
        <v>4.6300942703393751E-2</v>
      </c>
      <c r="AE33" s="48">
        <v>1.5421802054503657E-2</v>
      </c>
      <c r="AF33" s="48">
        <v>0.69563830960580142</v>
      </c>
      <c r="AG33" s="48">
        <v>5.2526019167039584E-2</v>
      </c>
      <c r="AH33" s="48">
        <v>0.19011292646926159</v>
      </c>
      <c r="AI33" s="53">
        <v>0.62227513606416496</v>
      </c>
      <c r="AJ33" s="53">
        <v>0.20547121168719568</v>
      </c>
    </row>
    <row r="34" spans="1:37" s="24" customFormat="1" ht="29.1" customHeight="1">
      <c r="A34" s="23" t="s">
        <v>43</v>
      </c>
      <c r="B34" s="41">
        <v>284.71787756230691</v>
      </c>
      <c r="C34" s="41">
        <v>7.17656685814325</v>
      </c>
      <c r="D34" s="41">
        <v>22.90680484291406</v>
      </c>
      <c r="E34" s="41">
        <v>59.181895252499814</v>
      </c>
      <c r="F34" s="41">
        <v>195.44046260874984</v>
      </c>
      <c r="G34" s="91">
        <v>151.13429332991981</v>
      </c>
      <c r="H34" s="91">
        <v>73.650893075312922</v>
      </c>
      <c r="I34" s="91">
        <v>59.920543157074142</v>
      </c>
      <c r="J34" s="100">
        <v>31.83100490895923</v>
      </c>
      <c r="K34" s="100">
        <v>35.649875184971009</v>
      </c>
      <c r="L34" s="100">
        <v>205.35455504143192</v>
      </c>
      <c r="M34" s="100">
        <v>11.380852547244734</v>
      </c>
      <c r="N34" s="100">
        <v>0.48944187970006614</v>
      </c>
      <c r="O34" s="49"/>
      <c r="P34" s="49"/>
      <c r="Q34" s="49"/>
      <c r="R34" s="49"/>
      <c r="S34" s="49"/>
      <c r="T34" s="45">
        <v>0.51793333517981111</v>
      </c>
      <c r="U34" s="45">
        <v>0.48206587456422795</v>
      </c>
      <c r="V34" s="46">
        <v>6085</v>
      </c>
      <c r="W34" s="46">
        <v>2503</v>
      </c>
      <c r="X34" s="46">
        <v>2029</v>
      </c>
      <c r="Y34" s="46">
        <v>1013</v>
      </c>
      <c r="Z34" s="46">
        <v>541</v>
      </c>
      <c r="AA34" s="96">
        <v>1442.6906495414332</v>
      </c>
      <c r="AB34" s="96">
        <v>2875.6134733347053</v>
      </c>
      <c r="AC34" s="96">
        <v>1767.0638754125646</v>
      </c>
      <c r="AD34" s="48">
        <v>0.19700000000000001</v>
      </c>
      <c r="AE34" s="48">
        <v>5.1999999999999998E-2</v>
      </c>
      <c r="AF34" s="48">
        <v>0.47299999999999998</v>
      </c>
      <c r="AG34" s="48">
        <v>0.159</v>
      </c>
      <c r="AH34" s="48">
        <v>0.12</v>
      </c>
      <c r="AI34" s="53">
        <v>0.52720939912978215</v>
      </c>
      <c r="AJ34" s="53">
        <v>0.26895982838023674</v>
      </c>
    </row>
    <row r="35" spans="1:37" s="25" customFormat="1" ht="29.1" customHeight="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V35" s="93"/>
      <c r="W35" s="52"/>
      <c r="X35" s="52"/>
      <c r="Y35" s="52"/>
      <c r="Z35" s="52"/>
      <c r="AA35" s="52"/>
      <c r="AB35" s="52"/>
      <c r="AC35" s="52"/>
      <c r="AK35" s="2"/>
    </row>
    <row r="36" spans="1:37" ht="30" customHeight="1">
      <c r="A36" s="26" t="s">
        <v>44</v>
      </c>
      <c r="B36" s="40">
        <v>0.375</v>
      </c>
      <c r="C36" s="40">
        <v>8.12235315303232E-4</v>
      </c>
      <c r="D36" s="40">
        <v>1.9482855629521793E-2</v>
      </c>
      <c r="E36" s="40">
        <v>0.22530358416508472</v>
      </c>
      <c r="F36" s="40">
        <v>0.12940132489009026</v>
      </c>
      <c r="G36" s="90">
        <v>5.9601015201635882E-2</v>
      </c>
      <c r="H36" s="90">
        <v>1.2086061491712097E-2</v>
      </c>
      <c r="I36" s="90">
        <v>0.30331292330665205</v>
      </c>
      <c r="J36" s="99">
        <v>0.10436667476088107</v>
      </c>
      <c r="K36" s="99">
        <v>0.15438887649752306</v>
      </c>
      <c r="L36" s="99">
        <v>0.11487444064333616</v>
      </c>
      <c r="M36" s="99">
        <v>1.3700080982597172E-3</v>
      </c>
      <c r="N36" s="99">
        <v>0</v>
      </c>
      <c r="O36" s="48">
        <v>0.27831113269568286</v>
      </c>
      <c r="P36" s="48">
        <v>0.41170367066006147</v>
      </c>
      <c r="Q36" s="48">
        <v>0.3063318417155631</v>
      </c>
      <c r="R36" s="48">
        <v>3.6533549286925792E-3</v>
      </c>
      <c r="S36" s="48">
        <v>0</v>
      </c>
      <c r="T36" s="44">
        <v>0</v>
      </c>
      <c r="U36" s="44">
        <v>0</v>
      </c>
      <c r="V36" s="16">
        <v>7</v>
      </c>
      <c r="W36" s="16">
        <v>0</v>
      </c>
      <c r="X36" s="16">
        <v>2</v>
      </c>
      <c r="Y36" s="16">
        <v>4</v>
      </c>
      <c r="Z36" s="16">
        <v>1</v>
      </c>
      <c r="AA36" s="97">
        <v>1.6325929837594972</v>
      </c>
      <c r="AB36" s="97">
        <v>0.54419766125316582</v>
      </c>
      <c r="AC36" s="97">
        <v>4.8977789512784913</v>
      </c>
      <c r="AD36" s="48">
        <v>6.3415593353652544E-2</v>
      </c>
      <c r="AE36" s="48">
        <v>0</v>
      </c>
      <c r="AF36" s="48">
        <v>0</v>
      </c>
      <c r="AG36" s="48">
        <v>0.46957034706518536</v>
      </c>
      <c r="AH36" s="48">
        <v>0.46701405958116216</v>
      </c>
      <c r="AI36" s="53">
        <v>0</v>
      </c>
      <c r="AJ36" s="53">
        <v>0</v>
      </c>
    </row>
    <row r="37" spans="1:37" ht="30" customHeight="1">
      <c r="A37" s="26" t="s">
        <v>45</v>
      </c>
      <c r="B37" s="40">
        <v>6.5102551937219726</v>
      </c>
      <c r="C37" s="40">
        <v>2.121481752078767E-2</v>
      </c>
      <c r="D37" s="40">
        <v>0.39276341852381924</v>
      </c>
      <c r="E37" s="40">
        <v>0.87239636066244119</v>
      </c>
      <c r="F37" s="40">
        <v>5.2238805970149249</v>
      </c>
      <c r="G37" s="90">
        <v>5.6067725289635728</v>
      </c>
      <c r="H37" s="90">
        <v>0.37721731343283571</v>
      </c>
      <c r="I37" s="90">
        <v>0.52626535132556385</v>
      </c>
      <c r="J37" s="99">
        <v>7.5342465753424653E-2</v>
      </c>
      <c r="K37" s="99">
        <v>0.10667999999999998</v>
      </c>
      <c r="L37" s="99">
        <v>6.3177014925373127</v>
      </c>
      <c r="M37" s="99">
        <v>2.0979020979020975E-3</v>
      </c>
      <c r="N37" s="99">
        <v>8.4333333333333326E-3</v>
      </c>
      <c r="O37" s="48">
        <v>1.1572889773365501E-2</v>
      </c>
      <c r="P37" s="48">
        <v>1.6386454420845836E-2</v>
      </c>
      <c r="Q37" s="48">
        <v>0.97042301792250096</v>
      </c>
      <c r="R37" s="48">
        <v>3.2224575465569539E-4</v>
      </c>
      <c r="S37" s="48">
        <v>1.2953921286320449E-3</v>
      </c>
      <c r="T37" s="44" t="s">
        <v>55</v>
      </c>
      <c r="U37" s="44" t="s">
        <v>55</v>
      </c>
      <c r="V37" s="16">
        <v>61</v>
      </c>
      <c r="W37" s="16">
        <v>9</v>
      </c>
      <c r="X37" s="16">
        <v>28</v>
      </c>
      <c r="Y37" s="16">
        <v>21</v>
      </c>
      <c r="Z37" s="16">
        <v>3</v>
      </c>
      <c r="AA37" s="97">
        <v>23</v>
      </c>
      <c r="AB37" s="97">
        <v>19</v>
      </c>
      <c r="AC37" s="97">
        <v>19</v>
      </c>
      <c r="AD37" s="48" t="s">
        <v>55</v>
      </c>
      <c r="AE37" s="48" t="s">
        <v>55</v>
      </c>
      <c r="AF37" s="48" t="s">
        <v>55</v>
      </c>
      <c r="AG37" s="48" t="s">
        <v>55</v>
      </c>
      <c r="AH37" s="48" t="s">
        <v>55</v>
      </c>
      <c r="AI37" s="54" t="s">
        <v>55</v>
      </c>
      <c r="AJ37" s="54" t="s">
        <v>55</v>
      </c>
    </row>
    <row r="38" spans="1:37" ht="30" customHeight="1">
      <c r="A38" s="26" t="s">
        <v>46</v>
      </c>
      <c r="B38" s="40">
        <v>0.47576119402985079</v>
      </c>
      <c r="C38" s="40">
        <v>2.8000000000000001E-2</v>
      </c>
      <c r="D38" s="40">
        <v>0</v>
      </c>
      <c r="E38" s="40">
        <v>0.44776119402985076</v>
      </c>
      <c r="F38" s="40">
        <v>0</v>
      </c>
      <c r="G38" s="90">
        <v>2.8000000000000004E-2</v>
      </c>
      <c r="H38" s="90">
        <v>0.35820895522388063</v>
      </c>
      <c r="I38" s="90">
        <v>8.9552238805970158E-2</v>
      </c>
      <c r="J38" s="99">
        <v>0</v>
      </c>
      <c r="K38" s="99">
        <v>0</v>
      </c>
      <c r="L38" s="99">
        <v>0.44776119402985076</v>
      </c>
      <c r="M38" s="99">
        <v>0</v>
      </c>
      <c r="N38" s="99">
        <v>2.8000000000000004E-2</v>
      </c>
      <c r="O38" s="48">
        <v>0</v>
      </c>
      <c r="P38" s="48">
        <v>0</v>
      </c>
      <c r="Q38" s="48">
        <v>0.94114694440958713</v>
      </c>
      <c r="R38" s="48">
        <v>0</v>
      </c>
      <c r="S38" s="48">
        <v>5.8853055590412852E-2</v>
      </c>
      <c r="T38" s="44" t="s">
        <v>55</v>
      </c>
      <c r="U38" s="44" t="s">
        <v>55</v>
      </c>
      <c r="V38" s="16">
        <v>12</v>
      </c>
      <c r="W38" s="16">
        <v>7</v>
      </c>
      <c r="X38" s="16">
        <v>0</v>
      </c>
      <c r="Y38" s="16">
        <v>5</v>
      </c>
      <c r="Z38" s="16">
        <v>0</v>
      </c>
      <c r="AA38" s="97">
        <v>7.0000000000000009</v>
      </c>
      <c r="AB38" s="97">
        <v>4.0000000000000009</v>
      </c>
      <c r="AC38" s="97">
        <v>1.0000000000000002</v>
      </c>
      <c r="AD38" s="48" t="s">
        <v>55</v>
      </c>
      <c r="AE38" s="48" t="s">
        <v>55</v>
      </c>
      <c r="AF38" s="48" t="s">
        <v>55</v>
      </c>
      <c r="AG38" s="48" t="s">
        <v>55</v>
      </c>
      <c r="AH38" s="48" t="s">
        <v>55</v>
      </c>
      <c r="AI38" s="54" t="s">
        <v>55</v>
      </c>
      <c r="AJ38" s="54" t="s">
        <v>55</v>
      </c>
    </row>
    <row r="39" spans="1:37" s="25" customFormat="1" ht="30" customHeight="1">
      <c r="A39" s="27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V39" s="93"/>
      <c r="W39" s="52"/>
      <c r="X39" s="52"/>
      <c r="Y39" s="52"/>
      <c r="Z39" s="52"/>
      <c r="AA39" s="52"/>
      <c r="AB39" s="52"/>
      <c r="AC39" s="52"/>
      <c r="AK39" s="2"/>
    </row>
    <row r="40" spans="1:37" s="24" customFormat="1" ht="36" customHeight="1">
      <c r="A40" s="29" t="s">
        <v>7</v>
      </c>
      <c r="B40" s="30">
        <v>292.06674595005882</v>
      </c>
      <c r="C40" s="30">
        <v>7.2265939109793402</v>
      </c>
      <c r="D40" s="30">
        <v>23.319051117067403</v>
      </c>
      <c r="E40" s="30">
        <v>60.727356391357191</v>
      </c>
      <c r="F40" s="30">
        <v>200.79374453065486</v>
      </c>
      <c r="G40" s="92">
        <v>156.828666874085</v>
      </c>
      <c r="H40" s="92">
        <v>74.398405405461361</v>
      </c>
      <c r="I40" s="92">
        <v>60.839673670512326</v>
      </c>
      <c r="J40" s="100">
        <v>32.010714049473535</v>
      </c>
      <c r="K40" s="100">
        <v>35.910944061468527</v>
      </c>
      <c r="L40" s="100">
        <v>212.23489216864243</v>
      </c>
      <c r="M40" s="100">
        <v>11.384320457440895</v>
      </c>
      <c r="N40" s="100">
        <v>0.52587521303339946</v>
      </c>
      <c r="O40" s="49">
        <v>9.7044949330248181E-2</v>
      </c>
      <c r="P40" s="49">
        <v>9.4906316846263467E-2</v>
      </c>
      <c r="Q40" s="49">
        <v>0.77702670730238754</v>
      </c>
      <c r="R40" s="49">
        <v>2.940590679318366E-2</v>
      </c>
      <c r="S40" s="49">
        <v>1.6161197279174E-3</v>
      </c>
      <c r="T40" s="45" t="s">
        <v>55</v>
      </c>
      <c r="U40" s="45" t="s">
        <v>55</v>
      </c>
      <c r="V40" s="46">
        <v>6165</v>
      </c>
      <c r="W40" s="94">
        <v>2519</v>
      </c>
      <c r="X40" s="94">
        <v>2059</v>
      </c>
      <c r="Y40" s="94">
        <v>1043</v>
      </c>
      <c r="Z40" s="94">
        <v>544</v>
      </c>
      <c r="AA40" s="98">
        <v>1474.3232425251927</v>
      </c>
      <c r="AB40" s="98">
        <v>2899.1576709959586</v>
      </c>
      <c r="AC40" s="98">
        <v>1791.9616543638431</v>
      </c>
      <c r="AD40" s="48" t="s">
        <v>55</v>
      </c>
      <c r="AE40" s="48" t="s">
        <v>55</v>
      </c>
      <c r="AF40" s="48" t="s">
        <v>55</v>
      </c>
      <c r="AG40" s="48" t="s">
        <v>55</v>
      </c>
      <c r="AH40" s="48" t="s">
        <v>55</v>
      </c>
      <c r="AI40" s="54" t="s">
        <v>55</v>
      </c>
      <c r="AJ40" s="54" t="s">
        <v>55</v>
      </c>
    </row>
    <row r="44" spans="1:37" ht="18" thickBot="1"/>
    <row r="45" spans="1:37" ht="32.25" thickBot="1">
      <c r="A45" s="32" t="s">
        <v>47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</row>
    <row r="47" spans="1:37" ht="30" customHeight="1">
      <c r="A47" s="7"/>
      <c r="B47" s="112" t="s">
        <v>54</v>
      </c>
      <c r="C47" s="129" t="s">
        <v>126</v>
      </c>
      <c r="D47" s="130"/>
      <c r="E47" s="130"/>
      <c r="F47" s="131"/>
      <c r="G47" s="115" t="s">
        <v>127</v>
      </c>
      <c r="H47" s="116"/>
      <c r="I47" s="116"/>
      <c r="J47" s="125" t="s">
        <v>128</v>
      </c>
      <c r="K47" s="126"/>
      <c r="L47" s="126"/>
      <c r="M47" s="126"/>
      <c r="N47" s="126"/>
      <c r="O47" s="157" t="s">
        <v>80</v>
      </c>
      <c r="P47" s="158"/>
      <c r="Q47" s="158"/>
      <c r="R47" s="158"/>
      <c r="S47" s="158"/>
      <c r="T47" s="135" t="s">
        <v>81</v>
      </c>
      <c r="U47" s="136"/>
      <c r="V47" s="119" t="s">
        <v>48</v>
      </c>
      <c r="W47" s="167"/>
      <c r="X47" s="167"/>
      <c r="Y47" s="167"/>
      <c r="Z47" s="167"/>
      <c r="AA47" s="151" t="s">
        <v>129</v>
      </c>
      <c r="AB47" s="152"/>
      <c r="AC47" s="153"/>
      <c r="AD47" s="145" t="s">
        <v>90</v>
      </c>
      <c r="AE47" s="146"/>
      <c r="AF47" s="146"/>
      <c r="AG47" s="146"/>
      <c r="AH47" s="147"/>
      <c r="AI47" s="161" t="s">
        <v>3</v>
      </c>
      <c r="AJ47" s="164" t="s">
        <v>4</v>
      </c>
    </row>
    <row r="48" spans="1:37" ht="26.1" customHeight="1">
      <c r="A48" s="7"/>
      <c r="B48" s="113"/>
      <c r="C48" s="132"/>
      <c r="D48" s="133"/>
      <c r="E48" s="133"/>
      <c r="F48" s="134"/>
      <c r="G48" s="117"/>
      <c r="H48" s="118"/>
      <c r="I48" s="118"/>
      <c r="J48" s="127"/>
      <c r="K48" s="128"/>
      <c r="L48" s="128"/>
      <c r="M48" s="128"/>
      <c r="N48" s="128"/>
      <c r="O48" s="159"/>
      <c r="P48" s="160"/>
      <c r="Q48" s="160"/>
      <c r="R48" s="160"/>
      <c r="S48" s="160"/>
      <c r="T48" s="137"/>
      <c r="U48" s="138"/>
      <c r="V48" s="120"/>
      <c r="W48" s="167"/>
      <c r="X48" s="167"/>
      <c r="Y48" s="167"/>
      <c r="Z48" s="168"/>
      <c r="AA48" s="154"/>
      <c r="AB48" s="155"/>
      <c r="AC48" s="156"/>
      <c r="AD48" s="148"/>
      <c r="AE48" s="149"/>
      <c r="AF48" s="149"/>
      <c r="AG48" s="149"/>
      <c r="AH48" s="150"/>
      <c r="AI48" s="162"/>
      <c r="AJ48" s="165"/>
    </row>
    <row r="49" spans="1:36" ht="26.1" customHeight="1">
      <c r="A49" s="7"/>
      <c r="B49" s="114"/>
      <c r="C49" s="12" t="s">
        <v>83</v>
      </c>
      <c r="D49" s="12" t="s">
        <v>84</v>
      </c>
      <c r="E49" s="12" t="s">
        <v>85</v>
      </c>
      <c r="F49" s="12" t="s">
        <v>86</v>
      </c>
      <c r="G49" s="13" t="s">
        <v>98</v>
      </c>
      <c r="H49" s="13" t="s">
        <v>94</v>
      </c>
      <c r="I49" s="13" t="s">
        <v>99</v>
      </c>
      <c r="J49" s="50" t="s">
        <v>75</v>
      </c>
      <c r="K49" s="51" t="s">
        <v>76</v>
      </c>
      <c r="L49" s="50" t="s">
        <v>77</v>
      </c>
      <c r="M49" s="50" t="s">
        <v>78</v>
      </c>
      <c r="N49" s="50" t="s">
        <v>79</v>
      </c>
      <c r="O49" s="13" t="s">
        <v>75</v>
      </c>
      <c r="P49" s="14" t="s">
        <v>76</v>
      </c>
      <c r="Q49" s="13" t="s">
        <v>77</v>
      </c>
      <c r="R49" s="13" t="s">
        <v>78</v>
      </c>
      <c r="S49" s="13" t="s">
        <v>79</v>
      </c>
      <c r="T49" s="38" t="s">
        <v>58</v>
      </c>
      <c r="U49" s="38" t="s">
        <v>59</v>
      </c>
      <c r="V49" s="121"/>
      <c r="W49" s="13" t="s">
        <v>50</v>
      </c>
      <c r="X49" s="13" t="s">
        <v>51</v>
      </c>
      <c r="Y49" s="13" t="s">
        <v>52</v>
      </c>
      <c r="Z49" s="13" t="s">
        <v>53</v>
      </c>
      <c r="AA49" s="50" t="s">
        <v>98</v>
      </c>
      <c r="AB49" s="50" t="s">
        <v>94</v>
      </c>
      <c r="AC49" s="50" t="s">
        <v>99</v>
      </c>
      <c r="AD49" s="13" t="s">
        <v>88</v>
      </c>
      <c r="AE49" s="14" t="s">
        <v>87</v>
      </c>
      <c r="AF49" s="13" t="s">
        <v>13</v>
      </c>
      <c r="AG49" s="13" t="s">
        <v>89</v>
      </c>
      <c r="AH49" s="13" t="s">
        <v>79</v>
      </c>
      <c r="AI49" s="163"/>
      <c r="AJ49" s="166"/>
    </row>
    <row r="50" spans="1:36" ht="29.1" customHeight="1">
      <c r="A50" s="15" t="s">
        <v>12</v>
      </c>
      <c r="B50" s="34" t="s">
        <v>57</v>
      </c>
      <c r="C50" s="34" t="s">
        <v>74</v>
      </c>
      <c r="D50" s="34" t="s">
        <v>74</v>
      </c>
      <c r="E50" s="34" t="s">
        <v>74</v>
      </c>
      <c r="F50" s="34" t="s">
        <v>74</v>
      </c>
      <c r="G50" s="34" t="s">
        <v>74</v>
      </c>
      <c r="H50" s="34" t="s">
        <v>74</v>
      </c>
      <c r="I50" s="34" t="s">
        <v>74</v>
      </c>
      <c r="J50" s="34" t="s">
        <v>74</v>
      </c>
      <c r="K50" s="34" t="s">
        <v>74</v>
      </c>
      <c r="L50" s="34" t="s">
        <v>74</v>
      </c>
      <c r="M50" s="34" t="s">
        <v>74</v>
      </c>
      <c r="N50" s="34" t="s">
        <v>74</v>
      </c>
      <c r="O50" s="34" t="s">
        <v>74</v>
      </c>
      <c r="P50" s="34" t="s">
        <v>74</v>
      </c>
      <c r="Q50" s="34" t="s">
        <v>74</v>
      </c>
      <c r="R50" s="34" t="s">
        <v>74</v>
      </c>
      <c r="S50" s="34" t="s">
        <v>74</v>
      </c>
      <c r="T50" s="43" t="s">
        <v>56</v>
      </c>
      <c r="U50" s="43" t="s">
        <v>56</v>
      </c>
      <c r="V50" s="35" t="s">
        <v>130</v>
      </c>
      <c r="W50" s="35" t="s">
        <v>130</v>
      </c>
      <c r="X50" s="35" t="s">
        <v>130</v>
      </c>
      <c r="Y50" s="35" t="s">
        <v>130</v>
      </c>
      <c r="Z50" s="35" t="s">
        <v>130</v>
      </c>
      <c r="AA50" s="35" t="s">
        <v>130</v>
      </c>
      <c r="AB50" s="35" t="s">
        <v>130</v>
      </c>
      <c r="AC50" s="35" t="s">
        <v>130</v>
      </c>
      <c r="AD50" s="34" t="s">
        <v>56</v>
      </c>
      <c r="AE50" s="34" t="s">
        <v>56</v>
      </c>
      <c r="AF50" s="34" t="s">
        <v>56</v>
      </c>
      <c r="AG50" s="34" t="s">
        <v>56</v>
      </c>
      <c r="AH50" s="34" t="s">
        <v>56</v>
      </c>
      <c r="AI50" s="36" t="s">
        <v>56</v>
      </c>
      <c r="AJ50" s="17" t="s">
        <v>56</v>
      </c>
    </row>
    <row r="51" spans="1:36" ht="29.1" customHeight="1">
      <c r="A51" s="20" t="s">
        <v>16</v>
      </c>
      <c r="B51" s="34" t="s">
        <v>57</v>
      </c>
      <c r="C51" s="34" t="s">
        <v>74</v>
      </c>
      <c r="D51" s="34" t="s">
        <v>74</v>
      </c>
      <c r="E51" s="34" t="s">
        <v>74</v>
      </c>
      <c r="F51" s="34" t="s">
        <v>74</v>
      </c>
      <c r="G51" s="34" t="s">
        <v>74</v>
      </c>
      <c r="H51" s="34" t="s">
        <v>74</v>
      </c>
      <c r="I51" s="34" t="s">
        <v>74</v>
      </c>
      <c r="J51" s="34" t="s">
        <v>74</v>
      </c>
      <c r="K51" s="34" t="s">
        <v>74</v>
      </c>
      <c r="L51" s="34" t="s">
        <v>74</v>
      </c>
      <c r="M51" s="34" t="s">
        <v>74</v>
      </c>
      <c r="N51" s="34" t="s">
        <v>74</v>
      </c>
      <c r="O51" s="34" t="s">
        <v>74</v>
      </c>
      <c r="P51" s="34" t="s">
        <v>74</v>
      </c>
      <c r="Q51" s="34" t="s">
        <v>74</v>
      </c>
      <c r="R51" s="34" t="s">
        <v>74</v>
      </c>
      <c r="S51" s="34" t="s">
        <v>74</v>
      </c>
      <c r="T51" s="43" t="s">
        <v>56</v>
      </c>
      <c r="U51" s="43" t="s">
        <v>56</v>
      </c>
      <c r="V51" s="35" t="s">
        <v>130</v>
      </c>
      <c r="W51" s="35" t="s">
        <v>130</v>
      </c>
      <c r="X51" s="35" t="s">
        <v>130</v>
      </c>
      <c r="Y51" s="35" t="s">
        <v>130</v>
      </c>
      <c r="Z51" s="35" t="s">
        <v>130</v>
      </c>
      <c r="AA51" s="35" t="s">
        <v>130</v>
      </c>
      <c r="AB51" s="35" t="s">
        <v>130</v>
      </c>
      <c r="AC51" s="35" t="s">
        <v>130</v>
      </c>
      <c r="AD51" s="34" t="s">
        <v>56</v>
      </c>
      <c r="AE51" s="34" t="s">
        <v>56</v>
      </c>
      <c r="AF51" s="34" t="s">
        <v>56</v>
      </c>
      <c r="AG51" s="34" t="s">
        <v>56</v>
      </c>
      <c r="AH51" s="34" t="s">
        <v>56</v>
      </c>
      <c r="AI51" s="36" t="s">
        <v>56</v>
      </c>
      <c r="AJ51" s="17" t="s">
        <v>56</v>
      </c>
    </row>
    <row r="52" spans="1:36" ht="29.1" customHeight="1">
      <c r="A52" s="20" t="s">
        <v>17</v>
      </c>
      <c r="B52" s="34" t="s">
        <v>57</v>
      </c>
      <c r="C52" s="34" t="s">
        <v>74</v>
      </c>
      <c r="D52" s="34" t="s">
        <v>74</v>
      </c>
      <c r="E52" s="34" t="s">
        <v>74</v>
      </c>
      <c r="F52" s="34" t="s">
        <v>74</v>
      </c>
      <c r="G52" s="34" t="s">
        <v>74</v>
      </c>
      <c r="H52" s="34" t="s">
        <v>74</v>
      </c>
      <c r="I52" s="34" t="s">
        <v>74</v>
      </c>
      <c r="J52" s="34" t="s">
        <v>74</v>
      </c>
      <c r="K52" s="34" t="s">
        <v>74</v>
      </c>
      <c r="L52" s="34" t="s">
        <v>74</v>
      </c>
      <c r="M52" s="34" t="s">
        <v>74</v>
      </c>
      <c r="N52" s="34" t="s">
        <v>74</v>
      </c>
      <c r="O52" s="34" t="s">
        <v>74</v>
      </c>
      <c r="P52" s="34" t="s">
        <v>74</v>
      </c>
      <c r="Q52" s="34" t="s">
        <v>74</v>
      </c>
      <c r="R52" s="34" t="s">
        <v>74</v>
      </c>
      <c r="S52" s="34" t="s">
        <v>74</v>
      </c>
      <c r="T52" s="43" t="s">
        <v>56</v>
      </c>
      <c r="U52" s="43" t="s">
        <v>56</v>
      </c>
      <c r="V52" s="35" t="s">
        <v>130</v>
      </c>
      <c r="W52" s="35" t="s">
        <v>130</v>
      </c>
      <c r="X52" s="35" t="s">
        <v>130</v>
      </c>
      <c r="Y52" s="35" t="s">
        <v>130</v>
      </c>
      <c r="Z52" s="35" t="s">
        <v>130</v>
      </c>
      <c r="AA52" s="35" t="s">
        <v>130</v>
      </c>
      <c r="AB52" s="35" t="s">
        <v>130</v>
      </c>
      <c r="AC52" s="35" t="s">
        <v>130</v>
      </c>
      <c r="AD52" s="34" t="s">
        <v>56</v>
      </c>
      <c r="AE52" s="34" t="s">
        <v>56</v>
      </c>
      <c r="AF52" s="34" t="s">
        <v>56</v>
      </c>
      <c r="AG52" s="34" t="s">
        <v>56</v>
      </c>
      <c r="AH52" s="34" t="s">
        <v>56</v>
      </c>
      <c r="AI52" s="36" t="s">
        <v>56</v>
      </c>
      <c r="AJ52" s="17" t="s">
        <v>56</v>
      </c>
    </row>
    <row r="53" spans="1:36" ht="29.1" customHeight="1">
      <c r="A53" s="20" t="s">
        <v>18</v>
      </c>
      <c r="B53" s="34" t="s">
        <v>57</v>
      </c>
      <c r="C53" s="34" t="s">
        <v>74</v>
      </c>
      <c r="D53" s="34" t="s">
        <v>74</v>
      </c>
      <c r="E53" s="34" t="s">
        <v>74</v>
      </c>
      <c r="F53" s="34" t="s">
        <v>74</v>
      </c>
      <c r="G53" s="34" t="s">
        <v>74</v>
      </c>
      <c r="H53" s="34" t="s">
        <v>74</v>
      </c>
      <c r="I53" s="34" t="s">
        <v>74</v>
      </c>
      <c r="J53" s="34" t="s">
        <v>74</v>
      </c>
      <c r="K53" s="34" t="s">
        <v>74</v>
      </c>
      <c r="L53" s="34" t="s">
        <v>74</v>
      </c>
      <c r="M53" s="34" t="s">
        <v>74</v>
      </c>
      <c r="N53" s="34" t="s">
        <v>74</v>
      </c>
      <c r="O53" s="34" t="s">
        <v>74</v>
      </c>
      <c r="P53" s="34" t="s">
        <v>74</v>
      </c>
      <c r="Q53" s="34" t="s">
        <v>74</v>
      </c>
      <c r="R53" s="34" t="s">
        <v>74</v>
      </c>
      <c r="S53" s="34" t="s">
        <v>74</v>
      </c>
      <c r="T53" s="43" t="s">
        <v>56</v>
      </c>
      <c r="U53" s="43" t="s">
        <v>56</v>
      </c>
      <c r="V53" s="35" t="s">
        <v>130</v>
      </c>
      <c r="W53" s="35" t="s">
        <v>130</v>
      </c>
      <c r="X53" s="35" t="s">
        <v>130</v>
      </c>
      <c r="Y53" s="35" t="s">
        <v>130</v>
      </c>
      <c r="Z53" s="35" t="s">
        <v>130</v>
      </c>
      <c r="AA53" s="35" t="s">
        <v>130</v>
      </c>
      <c r="AB53" s="35" t="s">
        <v>130</v>
      </c>
      <c r="AC53" s="35" t="s">
        <v>130</v>
      </c>
      <c r="AD53" s="34" t="s">
        <v>56</v>
      </c>
      <c r="AE53" s="34" t="s">
        <v>56</v>
      </c>
      <c r="AF53" s="34" t="s">
        <v>56</v>
      </c>
      <c r="AG53" s="34" t="s">
        <v>56</v>
      </c>
      <c r="AH53" s="34" t="s">
        <v>56</v>
      </c>
      <c r="AI53" s="36" t="s">
        <v>56</v>
      </c>
      <c r="AJ53" s="17" t="s">
        <v>56</v>
      </c>
    </row>
    <row r="54" spans="1:36" ht="29.1" customHeight="1">
      <c r="A54" s="20" t="s">
        <v>19</v>
      </c>
      <c r="B54" s="34" t="s">
        <v>57</v>
      </c>
      <c r="C54" s="34" t="s">
        <v>74</v>
      </c>
      <c r="D54" s="34" t="s">
        <v>74</v>
      </c>
      <c r="E54" s="34" t="s">
        <v>74</v>
      </c>
      <c r="F54" s="34" t="s">
        <v>74</v>
      </c>
      <c r="G54" s="34" t="s">
        <v>74</v>
      </c>
      <c r="H54" s="34" t="s">
        <v>74</v>
      </c>
      <c r="I54" s="34" t="s">
        <v>74</v>
      </c>
      <c r="J54" s="34" t="s">
        <v>74</v>
      </c>
      <c r="K54" s="34" t="s">
        <v>74</v>
      </c>
      <c r="L54" s="34" t="s">
        <v>74</v>
      </c>
      <c r="M54" s="34" t="s">
        <v>74</v>
      </c>
      <c r="N54" s="34" t="s">
        <v>74</v>
      </c>
      <c r="O54" s="34" t="s">
        <v>74</v>
      </c>
      <c r="P54" s="34" t="s">
        <v>74</v>
      </c>
      <c r="Q54" s="34" t="s">
        <v>74</v>
      </c>
      <c r="R54" s="34" t="s">
        <v>74</v>
      </c>
      <c r="S54" s="34" t="s">
        <v>74</v>
      </c>
      <c r="T54" s="43" t="s">
        <v>56</v>
      </c>
      <c r="U54" s="43" t="s">
        <v>56</v>
      </c>
      <c r="V54" s="35" t="s">
        <v>130</v>
      </c>
      <c r="W54" s="35" t="s">
        <v>130</v>
      </c>
      <c r="X54" s="35" t="s">
        <v>130</v>
      </c>
      <c r="Y54" s="35" t="s">
        <v>130</v>
      </c>
      <c r="Z54" s="35" t="s">
        <v>130</v>
      </c>
      <c r="AA54" s="35" t="s">
        <v>130</v>
      </c>
      <c r="AB54" s="35" t="s">
        <v>130</v>
      </c>
      <c r="AC54" s="35" t="s">
        <v>130</v>
      </c>
      <c r="AD54" s="34" t="s">
        <v>56</v>
      </c>
      <c r="AE54" s="34" t="s">
        <v>56</v>
      </c>
      <c r="AF54" s="34" t="s">
        <v>56</v>
      </c>
      <c r="AG54" s="34" t="s">
        <v>56</v>
      </c>
      <c r="AH54" s="34" t="s">
        <v>56</v>
      </c>
      <c r="AI54" s="36" t="s">
        <v>56</v>
      </c>
      <c r="AJ54" s="17" t="s">
        <v>56</v>
      </c>
    </row>
    <row r="55" spans="1:36" ht="29.1" customHeight="1">
      <c r="A55" s="20" t="s">
        <v>20</v>
      </c>
      <c r="B55" s="34" t="s">
        <v>57</v>
      </c>
      <c r="C55" s="34" t="s">
        <v>74</v>
      </c>
      <c r="D55" s="34" t="s">
        <v>74</v>
      </c>
      <c r="E55" s="34" t="s">
        <v>74</v>
      </c>
      <c r="F55" s="34" t="s">
        <v>74</v>
      </c>
      <c r="G55" s="34" t="s">
        <v>74</v>
      </c>
      <c r="H55" s="34" t="s">
        <v>74</v>
      </c>
      <c r="I55" s="34" t="s">
        <v>74</v>
      </c>
      <c r="J55" s="34" t="s">
        <v>74</v>
      </c>
      <c r="K55" s="34" t="s">
        <v>74</v>
      </c>
      <c r="L55" s="34" t="s">
        <v>74</v>
      </c>
      <c r="M55" s="34" t="s">
        <v>74</v>
      </c>
      <c r="N55" s="34" t="s">
        <v>74</v>
      </c>
      <c r="O55" s="34" t="s">
        <v>74</v>
      </c>
      <c r="P55" s="34" t="s">
        <v>74</v>
      </c>
      <c r="Q55" s="34" t="s">
        <v>74</v>
      </c>
      <c r="R55" s="34" t="s">
        <v>74</v>
      </c>
      <c r="S55" s="34" t="s">
        <v>74</v>
      </c>
      <c r="T55" s="43" t="s">
        <v>56</v>
      </c>
      <c r="U55" s="43" t="s">
        <v>56</v>
      </c>
      <c r="V55" s="35" t="s">
        <v>130</v>
      </c>
      <c r="W55" s="35" t="s">
        <v>130</v>
      </c>
      <c r="X55" s="35" t="s">
        <v>130</v>
      </c>
      <c r="Y55" s="35" t="s">
        <v>130</v>
      </c>
      <c r="Z55" s="35" t="s">
        <v>130</v>
      </c>
      <c r="AA55" s="35" t="s">
        <v>130</v>
      </c>
      <c r="AB55" s="35" t="s">
        <v>130</v>
      </c>
      <c r="AC55" s="35" t="s">
        <v>130</v>
      </c>
      <c r="AD55" s="34" t="s">
        <v>56</v>
      </c>
      <c r="AE55" s="34" t="s">
        <v>56</v>
      </c>
      <c r="AF55" s="34" t="s">
        <v>56</v>
      </c>
      <c r="AG55" s="34" t="s">
        <v>56</v>
      </c>
      <c r="AH55" s="34" t="s">
        <v>56</v>
      </c>
      <c r="AI55" s="36" t="s">
        <v>56</v>
      </c>
      <c r="AJ55" s="17" t="s">
        <v>56</v>
      </c>
    </row>
    <row r="56" spans="1:36" ht="29.1" customHeight="1">
      <c r="A56" s="20" t="s">
        <v>21</v>
      </c>
      <c r="B56" s="34" t="s">
        <v>57</v>
      </c>
      <c r="C56" s="34" t="s">
        <v>74</v>
      </c>
      <c r="D56" s="34" t="s">
        <v>74</v>
      </c>
      <c r="E56" s="34" t="s">
        <v>74</v>
      </c>
      <c r="F56" s="34" t="s">
        <v>74</v>
      </c>
      <c r="G56" s="34" t="s">
        <v>74</v>
      </c>
      <c r="H56" s="34" t="s">
        <v>74</v>
      </c>
      <c r="I56" s="34" t="s">
        <v>74</v>
      </c>
      <c r="J56" s="34" t="s">
        <v>74</v>
      </c>
      <c r="K56" s="34" t="s">
        <v>74</v>
      </c>
      <c r="L56" s="34" t="s">
        <v>74</v>
      </c>
      <c r="M56" s="34" t="s">
        <v>74</v>
      </c>
      <c r="N56" s="34" t="s">
        <v>74</v>
      </c>
      <c r="O56" s="34" t="s">
        <v>74</v>
      </c>
      <c r="P56" s="34" t="s">
        <v>74</v>
      </c>
      <c r="Q56" s="34" t="s">
        <v>74</v>
      </c>
      <c r="R56" s="34" t="s">
        <v>74</v>
      </c>
      <c r="S56" s="34" t="s">
        <v>74</v>
      </c>
      <c r="T56" s="43" t="s">
        <v>56</v>
      </c>
      <c r="U56" s="43" t="s">
        <v>56</v>
      </c>
      <c r="V56" s="35" t="s">
        <v>130</v>
      </c>
      <c r="W56" s="35" t="s">
        <v>130</v>
      </c>
      <c r="X56" s="35" t="s">
        <v>130</v>
      </c>
      <c r="Y56" s="35" t="s">
        <v>130</v>
      </c>
      <c r="Z56" s="35" t="s">
        <v>130</v>
      </c>
      <c r="AA56" s="35" t="s">
        <v>130</v>
      </c>
      <c r="AB56" s="35" t="s">
        <v>130</v>
      </c>
      <c r="AC56" s="35" t="s">
        <v>130</v>
      </c>
      <c r="AD56" s="34" t="s">
        <v>56</v>
      </c>
      <c r="AE56" s="34" t="s">
        <v>56</v>
      </c>
      <c r="AF56" s="34" t="s">
        <v>56</v>
      </c>
      <c r="AG56" s="34" t="s">
        <v>56</v>
      </c>
      <c r="AH56" s="34" t="s">
        <v>56</v>
      </c>
      <c r="AI56" s="36" t="s">
        <v>56</v>
      </c>
      <c r="AJ56" s="17" t="s">
        <v>56</v>
      </c>
    </row>
    <row r="57" spans="1:36" ht="29.1" customHeight="1">
      <c r="A57" s="20" t="s">
        <v>22</v>
      </c>
      <c r="B57" s="34" t="s">
        <v>57</v>
      </c>
      <c r="C57" s="34" t="s">
        <v>74</v>
      </c>
      <c r="D57" s="34" t="s">
        <v>74</v>
      </c>
      <c r="E57" s="34" t="s">
        <v>74</v>
      </c>
      <c r="F57" s="34" t="s">
        <v>74</v>
      </c>
      <c r="G57" s="34" t="s">
        <v>74</v>
      </c>
      <c r="H57" s="34" t="s">
        <v>74</v>
      </c>
      <c r="I57" s="34" t="s">
        <v>74</v>
      </c>
      <c r="J57" s="34" t="s">
        <v>74</v>
      </c>
      <c r="K57" s="34" t="s">
        <v>74</v>
      </c>
      <c r="L57" s="34" t="s">
        <v>74</v>
      </c>
      <c r="M57" s="34" t="s">
        <v>74</v>
      </c>
      <c r="N57" s="34" t="s">
        <v>74</v>
      </c>
      <c r="O57" s="34" t="s">
        <v>74</v>
      </c>
      <c r="P57" s="34" t="s">
        <v>74</v>
      </c>
      <c r="Q57" s="34" t="s">
        <v>74</v>
      </c>
      <c r="R57" s="34" t="s">
        <v>74</v>
      </c>
      <c r="S57" s="34" t="s">
        <v>74</v>
      </c>
      <c r="T57" s="43" t="s">
        <v>56</v>
      </c>
      <c r="U57" s="43" t="s">
        <v>56</v>
      </c>
      <c r="V57" s="35" t="s">
        <v>130</v>
      </c>
      <c r="W57" s="35" t="s">
        <v>130</v>
      </c>
      <c r="X57" s="35" t="s">
        <v>130</v>
      </c>
      <c r="Y57" s="35" t="s">
        <v>130</v>
      </c>
      <c r="Z57" s="35" t="s">
        <v>130</v>
      </c>
      <c r="AA57" s="35" t="s">
        <v>130</v>
      </c>
      <c r="AB57" s="35" t="s">
        <v>130</v>
      </c>
      <c r="AC57" s="35" t="s">
        <v>130</v>
      </c>
      <c r="AD57" s="34" t="s">
        <v>56</v>
      </c>
      <c r="AE57" s="34" t="s">
        <v>56</v>
      </c>
      <c r="AF57" s="34" t="s">
        <v>56</v>
      </c>
      <c r="AG57" s="34" t="s">
        <v>56</v>
      </c>
      <c r="AH57" s="34" t="s">
        <v>56</v>
      </c>
      <c r="AI57" s="36" t="s">
        <v>56</v>
      </c>
      <c r="AJ57" s="17" t="s">
        <v>56</v>
      </c>
    </row>
    <row r="58" spans="1:36" ht="29.1" customHeight="1">
      <c r="A58" s="20" t="s">
        <v>23</v>
      </c>
      <c r="B58" s="34" t="s">
        <v>57</v>
      </c>
      <c r="C58" s="34" t="s">
        <v>74</v>
      </c>
      <c r="D58" s="34" t="s">
        <v>74</v>
      </c>
      <c r="E58" s="34" t="s">
        <v>74</v>
      </c>
      <c r="F58" s="34" t="s">
        <v>74</v>
      </c>
      <c r="G58" s="34" t="s">
        <v>74</v>
      </c>
      <c r="H58" s="34" t="s">
        <v>74</v>
      </c>
      <c r="I58" s="34" t="s">
        <v>74</v>
      </c>
      <c r="J58" s="34" t="s">
        <v>74</v>
      </c>
      <c r="K58" s="34" t="s">
        <v>74</v>
      </c>
      <c r="L58" s="34" t="s">
        <v>74</v>
      </c>
      <c r="M58" s="34" t="s">
        <v>74</v>
      </c>
      <c r="N58" s="34" t="s">
        <v>74</v>
      </c>
      <c r="O58" s="34" t="s">
        <v>74</v>
      </c>
      <c r="P58" s="34" t="s">
        <v>74</v>
      </c>
      <c r="Q58" s="34" t="s">
        <v>74</v>
      </c>
      <c r="R58" s="34" t="s">
        <v>74</v>
      </c>
      <c r="S58" s="34" t="s">
        <v>74</v>
      </c>
      <c r="T58" s="43" t="s">
        <v>56</v>
      </c>
      <c r="U58" s="43" t="s">
        <v>56</v>
      </c>
      <c r="V58" s="35" t="s">
        <v>130</v>
      </c>
      <c r="W58" s="35" t="s">
        <v>130</v>
      </c>
      <c r="X58" s="35" t="s">
        <v>130</v>
      </c>
      <c r="Y58" s="35" t="s">
        <v>130</v>
      </c>
      <c r="Z58" s="35" t="s">
        <v>130</v>
      </c>
      <c r="AA58" s="35" t="s">
        <v>130</v>
      </c>
      <c r="AB58" s="35" t="s">
        <v>130</v>
      </c>
      <c r="AC58" s="35" t="s">
        <v>130</v>
      </c>
      <c r="AD58" s="34" t="s">
        <v>56</v>
      </c>
      <c r="AE58" s="34" t="s">
        <v>56</v>
      </c>
      <c r="AF58" s="34" t="s">
        <v>56</v>
      </c>
      <c r="AG58" s="34" t="s">
        <v>56</v>
      </c>
      <c r="AH58" s="34" t="s">
        <v>56</v>
      </c>
      <c r="AI58" s="36" t="s">
        <v>56</v>
      </c>
      <c r="AJ58" s="17" t="s">
        <v>56</v>
      </c>
    </row>
    <row r="59" spans="1:36" ht="29.1" customHeight="1">
      <c r="A59" s="20" t="s">
        <v>24</v>
      </c>
      <c r="B59" s="34" t="s">
        <v>57</v>
      </c>
      <c r="C59" s="34" t="s">
        <v>74</v>
      </c>
      <c r="D59" s="34" t="s">
        <v>74</v>
      </c>
      <c r="E59" s="34" t="s">
        <v>74</v>
      </c>
      <c r="F59" s="34" t="s">
        <v>74</v>
      </c>
      <c r="G59" s="34" t="s">
        <v>74</v>
      </c>
      <c r="H59" s="34" t="s">
        <v>74</v>
      </c>
      <c r="I59" s="34" t="s">
        <v>74</v>
      </c>
      <c r="J59" s="34" t="s">
        <v>74</v>
      </c>
      <c r="K59" s="34" t="s">
        <v>74</v>
      </c>
      <c r="L59" s="34" t="s">
        <v>74</v>
      </c>
      <c r="M59" s="34" t="s">
        <v>74</v>
      </c>
      <c r="N59" s="34" t="s">
        <v>74</v>
      </c>
      <c r="O59" s="34" t="s">
        <v>74</v>
      </c>
      <c r="P59" s="34" t="s">
        <v>74</v>
      </c>
      <c r="Q59" s="34" t="s">
        <v>74</v>
      </c>
      <c r="R59" s="34" t="s">
        <v>74</v>
      </c>
      <c r="S59" s="34" t="s">
        <v>74</v>
      </c>
      <c r="T59" s="43" t="s">
        <v>56</v>
      </c>
      <c r="U59" s="43" t="s">
        <v>56</v>
      </c>
      <c r="V59" s="35" t="s">
        <v>130</v>
      </c>
      <c r="W59" s="35" t="s">
        <v>130</v>
      </c>
      <c r="X59" s="35" t="s">
        <v>130</v>
      </c>
      <c r="Y59" s="35" t="s">
        <v>130</v>
      </c>
      <c r="Z59" s="35" t="s">
        <v>130</v>
      </c>
      <c r="AA59" s="35" t="s">
        <v>130</v>
      </c>
      <c r="AB59" s="35" t="s">
        <v>130</v>
      </c>
      <c r="AC59" s="35" t="s">
        <v>130</v>
      </c>
      <c r="AD59" s="34" t="s">
        <v>56</v>
      </c>
      <c r="AE59" s="34" t="s">
        <v>56</v>
      </c>
      <c r="AF59" s="34" t="s">
        <v>56</v>
      </c>
      <c r="AG59" s="34" t="s">
        <v>56</v>
      </c>
      <c r="AH59" s="34" t="s">
        <v>56</v>
      </c>
      <c r="AI59" s="36" t="s">
        <v>56</v>
      </c>
      <c r="AJ59" s="17" t="s">
        <v>56</v>
      </c>
    </row>
    <row r="60" spans="1:36" ht="29.1" customHeight="1">
      <c r="A60" s="21" t="s">
        <v>25</v>
      </c>
      <c r="B60" s="34" t="s">
        <v>57</v>
      </c>
      <c r="C60" s="34" t="s">
        <v>74</v>
      </c>
      <c r="D60" s="34" t="s">
        <v>74</v>
      </c>
      <c r="E60" s="34" t="s">
        <v>74</v>
      </c>
      <c r="F60" s="34" t="s">
        <v>74</v>
      </c>
      <c r="G60" s="34" t="s">
        <v>74</v>
      </c>
      <c r="H60" s="34" t="s">
        <v>74</v>
      </c>
      <c r="I60" s="34" t="s">
        <v>74</v>
      </c>
      <c r="J60" s="34" t="s">
        <v>74</v>
      </c>
      <c r="K60" s="34" t="s">
        <v>74</v>
      </c>
      <c r="L60" s="34" t="s">
        <v>74</v>
      </c>
      <c r="M60" s="34" t="s">
        <v>74</v>
      </c>
      <c r="N60" s="34" t="s">
        <v>74</v>
      </c>
      <c r="O60" s="34" t="s">
        <v>74</v>
      </c>
      <c r="P60" s="34" t="s">
        <v>74</v>
      </c>
      <c r="Q60" s="34" t="s">
        <v>74</v>
      </c>
      <c r="R60" s="34" t="s">
        <v>74</v>
      </c>
      <c r="S60" s="34" t="s">
        <v>74</v>
      </c>
      <c r="T60" s="43" t="s">
        <v>56</v>
      </c>
      <c r="U60" s="43" t="s">
        <v>56</v>
      </c>
      <c r="V60" s="35" t="s">
        <v>130</v>
      </c>
      <c r="W60" s="35" t="s">
        <v>130</v>
      </c>
      <c r="X60" s="35" t="s">
        <v>130</v>
      </c>
      <c r="Y60" s="35" t="s">
        <v>130</v>
      </c>
      <c r="Z60" s="35" t="s">
        <v>130</v>
      </c>
      <c r="AA60" s="35" t="s">
        <v>130</v>
      </c>
      <c r="AB60" s="35" t="s">
        <v>130</v>
      </c>
      <c r="AC60" s="35" t="s">
        <v>130</v>
      </c>
      <c r="AD60" s="34" t="s">
        <v>56</v>
      </c>
      <c r="AE60" s="34" t="s">
        <v>56</v>
      </c>
      <c r="AF60" s="34" t="s">
        <v>56</v>
      </c>
      <c r="AG60" s="34" t="s">
        <v>56</v>
      </c>
      <c r="AH60" s="34" t="s">
        <v>56</v>
      </c>
      <c r="AI60" s="36" t="s">
        <v>56</v>
      </c>
      <c r="AJ60" s="17" t="s">
        <v>56</v>
      </c>
    </row>
    <row r="61" spans="1:36" ht="29.1" customHeight="1">
      <c r="A61" s="20" t="s">
        <v>26</v>
      </c>
      <c r="B61" s="34" t="s">
        <v>57</v>
      </c>
      <c r="C61" s="34" t="s">
        <v>74</v>
      </c>
      <c r="D61" s="34" t="s">
        <v>74</v>
      </c>
      <c r="E61" s="34" t="s">
        <v>74</v>
      </c>
      <c r="F61" s="34" t="s">
        <v>74</v>
      </c>
      <c r="G61" s="34" t="s">
        <v>74</v>
      </c>
      <c r="H61" s="34" t="s">
        <v>74</v>
      </c>
      <c r="I61" s="34" t="s">
        <v>74</v>
      </c>
      <c r="J61" s="34" t="s">
        <v>74</v>
      </c>
      <c r="K61" s="34" t="s">
        <v>74</v>
      </c>
      <c r="L61" s="34" t="s">
        <v>74</v>
      </c>
      <c r="M61" s="34" t="s">
        <v>74</v>
      </c>
      <c r="N61" s="34" t="s">
        <v>74</v>
      </c>
      <c r="O61" s="34" t="s">
        <v>74</v>
      </c>
      <c r="P61" s="34" t="s">
        <v>74</v>
      </c>
      <c r="Q61" s="34" t="s">
        <v>74</v>
      </c>
      <c r="R61" s="34" t="s">
        <v>74</v>
      </c>
      <c r="S61" s="34" t="s">
        <v>74</v>
      </c>
      <c r="T61" s="43" t="s">
        <v>56</v>
      </c>
      <c r="U61" s="43" t="s">
        <v>56</v>
      </c>
      <c r="V61" s="35" t="s">
        <v>130</v>
      </c>
      <c r="W61" s="35" t="s">
        <v>130</v>
      </c>
      <c r="X61" s="35" t="s">
        <v>130</v>
      </c>
      <c r="Y61" s="35" t="s">
        <v>130</v>
      </c>
      <c r="Z61" s="35" t="s">
        <v>130</v>
      </c>
      <c r="AA61" s="35" t="s">
        <v>130</v>
      </c>
      <c r="AB61" s="35" t="s">
        <v>130</v>
      </c>
      <c r="AC61" s="35" t="s">
        <v>130</v>
      </c>
      <c r="AD61" s="34" t="s">
        <v>56</v>
      </c>
      <c r="AE61" s="34" t="s">
        <v>56</v>
      </c>
      <c r="AF61" s="34" t="s">
        <v>56</v>
      </c>
      <c r="AG61" s="34" t="s">
        <v>56</v>
      </c>
      <c r="AH61" s="34" t="s">
        <v>56</v>
      </c>
      <c r="AI61" s="36" t="s">
        <v>56</v>
      </c>
      <c r="AJ61" s="17" t="s">
        <v>56</v>
      </c>
    </row>
    <row r="62" spans="1:36" ht="29.1" customHeight="1">
      <c r="A62" s="20" t="s">
        <v>27</v>
      </c>
      <c r="B62" s="34" t="s">
        <v>57</v>
      </c>
      <c r="C62" s="34" t="s">
        <v>74</v>
      </c>
      <c r="D62" s="34" t="s">
        <v>74</v>
      </c>
      <c r="E62" s="34" t="s">
        <v>74</v>
      </c>
      <c r="F62" s="34" t="s">
        <v>74</v>
      </c>
      <c r="G62" s="34" t="s">
        <v>74</v>
      </c>
      <c r="H62" s="34" t="s">
        <v>74</v>
      </c>
      <c r="I62" s="34" t="s">
        <v>74</v>
      </c>
      <c r="J62" s="34" t="s">
        <v>74</v>
      </c>
      <c r="K62" s="34" t="s">
        <v>74</v>
      </c>
      <c r="L62" s="34" t="s">
        <v>74</v>
      </c>
      <c r="M62" s="34" t="s">
        <v>74</v>
      </c>
      <c r="N62" s="34" t="s">
        <v>74</v>
      </c>
      <c r="O62" s="34" t="s">
        <v>74</v>
      </c>
      <c r="P62" s="34" t="s">
        <v>74</v>
      </c>
      <c r="Q62" s="34" t="s">
        <v>74</v>
      </c>
      <c r="R62" s="34" t="s">
        <v>74</v>
      </c>
      <c r="S62" s="34" t="s">
        <v>74</v>
      </c>
      <c r="T62" s="43" t="s">
        <v>56</v>
      </c>
      <c r="U62" s="43" t="s">
        <v>56</v>
      </c>
      <c r="V62" s="35" t="s">
        <v>130</v>
      </c>
      <c r="W62" s="35" t="s">
        <v>130</v>
      </c>
      <c r="X62" s="35" t="s">
        <v>130</v>
      </c>
      <c r="Y62" s="35" t="s">
        <v>130</v>
      </c>
      <c r="Z62" s="35" t="s">
        <v>130</v>
      </c>
      <c r="AA62" s="35" t="s">
        <v>130</v>
      </c>
      <c r="AB62" s="35" t="s">
        <v>130</v>
      </c>
      <c r="AC62" s="35" t="s">
        <v>130</v>
      </c>
      <c r="AD62" s="34" t="s">
        <v>56</v>
      </c>
      <c r="AE62" s="34" t="s">
        <v>56</v>
      </c>
      <c r="AF62" s="34" t="s">
        <v>56</v>
      </c>
      <c r="AG62" s="34" t="s">
        <v>56</v>
      </c>
      <c r="AH62" s="34" t="s">
        <v>56</v>
      </c>
      <c r="AI62" s="36" t="s">
        <v>56</v>
      </c>
      <c r="AJ62" s="17" t="s">
        <v>56</v>
      </c>
    </row>
    <row r="63" spans="1:36" ht="29.1" customHeight="1">
      <c r="A63" s="20" t="s">
        <v>28</v>
      </c>
      <c r="B63" s="34" t="s">
        <v>57</v>
      </c>
      <c r="C63" s="34" t="s">
        <v>74</v>
      </c>
      <c r="D63" s="34" t="s">
        <v>74</v>
      </c>
      <c r="E63" s="34" t="s">
        <v>74</v>
      </c>
      <c r="F63" s="34" t="s">
        <v>74</v>
      </c>
      <c r="G63" s="34" t="s">
        <v>74</v>
      </c>
      <c r="H63" s="34" t="s">
        <v>74</v>
      </c>
      <c r="I63" s="34" t="s">
        <v>74</v>
      </c>
      <c r="J63" s="34" t="s">
        <v>74</v>
      </c>
      <c r="K63" s="34" t="s">
        <v>74</v>
      </c>
      <c r="L63" s="34" t="s">
        <v>74</v>
      </c>
      <c r="M63" s="34" t="s">
        <v>74</v>
      </c>
      <c r="N63" s="34" t="s">
        <v>74</v>
      </c>
      <c r="O63" s="34" t="s">
        <v>74</v>
      </c>
      <c r="P63" s="34" t="s">
        <v>74</v>
      </c>
      <c r="Q63" s="34" t="s">
        <v>74</v>
      </c>
      <c r="R63" s="34" t="s">
        <v>74</v>
      </c>
      <c r="S63" s="34" t="s">
        <v>74</v>
      </c>
      <c r="T63" s="43" t="s">
        <v>56</v>
      </c>
      <c r="U63" s="43" t="s">
        <v>56</v>
      </c>
      <c r="V63" s="35" t="s">
        <v>130</v>
      </c>
      <c r="W63" s="35" t="s">
        <v>130</v>
      </c>
      <c r="X63" s="35" t="s">
        <v>130</v>
      </c>
      <c r="Y63" s="35" t="s">
        <v>130</v>
      </c>
      <c r="Z63" s="35" t="s">
        <v>130</v>
      </c>
      <c r="AA63" s="35" t="s">
        <v>130</v>
      </c>
      <c r="AB63" s="35" t="s">
        <v>130</v>
      </c>
      <c r="AC63" s="35" t="s">
        <v>130</v>
      </c>
      <c r="AD63" s="34" t="s">
        <v>56</v>
      </c>
      <c r="AE63" s="34" t="s">
        <v>56</v>
      </c>
      <c r="AF63" s="34" t="s">
        <v>56</v>
      </c>
      <c r="AG63" s="34" t="s">
        <v>56</v>
      </c>
      <c r="AH63" s="34" t="s">
        <v>56</v>
      </c>
      <c r="AI63" s="36" t="s">
        <v>56</v>
      </c>
      <c r="AJ63" s="17" t="s">
        <v>56</v>
      </c>
    </row>
    <row r="64" spans="1:36" ht="29.1" customHeight="1">
      <c r="A64" s="20" t="s">
        <v>29</v>
      </c>
      <c r="B64" s="34" t="s">
        <v>57</v>
      </c>
      <c r="C64" s="34" t="s">
        <v>74</v>
      </c>
      <c r="D64" s="34" t="s">
        <v>74</v>
      </c>
      <c r="E64" s="34" t="s">
        <v>74</v>
      </c>
      <c r="F64" s="34" t="s">
        <v>74</v>
      </c>
      <c r="G64" s="34" t="s">
        <v>74</v>
      </c>
      <c r="H64" s="34" t="s">
        <v>74</v>
      </c>
      <c r="I64" s="34" t="s">
        <v>74</v>
      </c>
      <c r="J64" s="34" t="s">
        <v>74</v>
      </c>
      <c r="K64" s="34" t="s">
        <v>74</v>
      </c>
      <c r="L64" s="34" t="s">
        <v>74</v>
      </c>
      <c r="M64" s="34" t="s">
        <v>74</v>
      </c>
      <c r="N64" s="34" t="s">
        <v>74</v>
      </c>
      <c r="O64" s="34" t="s">
        <v>74</v>
      </c>
      <c r="P64" s="34" t="s">
        <v>74</v>
      </c>
      <c r="Q64" s="34" t="s">
        <v>74</v>
      </c>
      <c r="R64" s="34" t="s">
        <v>74</v>
      </c>
      <c r="S64" s="34" t="s">
        <v>74</v>
      </c>
      <c r="T64" s="43" t="s">
        <v>56</v>
      </c>
      <c r="U64" s="43" t="s">
        <v>56</v>
      </c>
      <c r="V64" s="35" t="s">
        <v>130</v>
      </c>
      <c r="W64" s="35" t="s">
        <v>130</v>
      </c>
      <c r="X64" s="35" t="s">
        <v>130</v>
      </c>
      <c r="Y64" s="35" t="s">
        <v>130</v>
      </c>
      <c r="Z64" s="35" t="s">
        <v>130</v>
      </c>
      <c r="AA64" s="35" t="s">
        <v>130</v>
      </c>
      <c r="AB64" s="35" t="s">
        <v>130</v>
      </c>
      <c r="AC64" s="35" t="s">
        <v>130</v>
      </c>
      <c r="AD64" s="34" t="s">
        <v>56</v>
      </c>
      <c r="AE64" s="34" t="s">
        <v>56</v>
      </c>
      <c r="AF64" s="34" t="s">
        <v>56</v>
      </c>
      <c r="AG64" s="34" t="s">
        <v>56</v>
      </c>
      <c r="AH64" s="34" t="s">
        <v>56</v>
      </c>
      <c r="AI64" s="36" t="s">
        <v>56</v>
      </c>
      <c r="AJ64" s="17" t="s">
        <v>56</v>
      </c>
    </row>
    <row r="65" spans="1:37" ht="29.1" customHeight="1">
      <c r="A65" s="20" t="s">
        <v>30</v>
      </c>
      <c r="B65" s="34" t="s">
        <v>57</v>
      </c>
      <c r="C65" s="34" t="s">
        <v>74</v>
      </c>
      <c r="D65" s="34" t="s">
        <v>74</v>
      </c>
      <c r="E65" s="34" t="s">
        <v>74</v>
      </c>
      <c r="F65" s="34" t="s">
        <v>74</v>
      </c>
      <c r="G65" s="34" t="s">
        <v>74</v>
      </c>
      <c r="H65" s="34" t="s">
        <v>74</v>
      </c>
      <c r="I65" s="34" t="s">
        <v>74</v>
      </c>
      <c r="J65" s="34" t="s">
        <v>74</v>
      </c>
      <c r="K65" s="34" t="s">
        <v>74</v>
      </c>
      <c r="L65" s="34" t="s">
        <v>74</v>
      </c>
      <c r="M65" s="34" t="s">
        <v>74</v>
      </c>
      <c r="N65" s="34" t="s">
        <v>74</v>
      </c>
      <c r="O65" s="34" t="s">
        <v>74</v>
      </c>
      <c r="P65" s="34" t="s">
        <v>74</v>
      </c>
      <c r="Q65" s="34" t="s">
        <v>74</v>
      </c>
      <c r="R65" s="34" t="s">
        <v>74</v>
      </c>
      <c r="S65" s="34" t="s">
        <v>74</v>
      </c>
      <c r="T65" s="43" t="s">
        <v>56</v>
      </c>
      <c r="U65" s="43" t="s">
        <v>56</v>
      </c>
      <c r="V65" s="35" t="s">
        <v>130</v>
      </c>
      <c r="W65" s="35" t="s">
        <v>130</v>
      </c>
      <c r="X65" s="35" t="s">
        <v>130</v>
      </c>
      <c r="Y65" s="35" t="s">
        <v>130</v>
      </c>
      <c r="Z65" s="35" t="s">
        <v>130</v>
      </c>
      <c r="AA65" s="35" t="s">
        <v>130</v>
      </c>
      <c r="AB65" s="35" t="s">
        <v>130</v>
      </c>
      <c r="AC65" s="35" t="s">
        <v>130</v>
      </c>
      <c r="AD65" s="34" t="s">
        <v>56</v>
      </c>
      <c r="AE65" s="34" t="s">
        <v>56</v>
      </c>
      <c r="AF65" s="34" t="s">
        <v>56</v>
      </c>
      <c r="AG65" s="34" t="s">
        <v>56</v>
      </c>
      <c r="AH65" s="34" t="s">
        <v>56</v>
      </c>
      <c r="AI65" s="36" t="s">
        <v>56</v>
      </c>
      <c r="AJ65" s="17" t="s">
        <v>56</v>
      </c>
    </row>
    <row r="66" spans="1:37" ht="29.1" customHeight="1">
      <c r="A66" s="20" t="s">
        <v>31</v>
      </c>
      <c r="B66" s="34" t="s">
        <v>57</v>
      </c>
      <c r="C66" s="34" t="s">
        <v>74</v>
      </c>
      <c r="D66" s="34" t="s">
        <v>74</v>
      </c>
      <c r="E66" s="34" t="s">
        <v>74</v>
      </c>
      <c r="F66" s="34" t="s">
        <v>74</v>
      </c>
      <c r="G66" s="34" t="s">
        <v>74</v>
      </c>
      <c r="H66" s="34" t="s">
        <v>74</v>
      </c>
      <c r="I66" s="34" t="s">
        <v>74</v>
      </c>
      <c r="J66" s="34" t="s">
        <v>74</v>
      </c>
      <c r="K66" s="34" t="s">
        <v>74</v>
      </c>
      <c r="L66" s="34" t="s">
        <v>74</v>
      </c>
      <c r="M66" s="34" t="s">
        <v>74</v>
      </c>
      <c r="N66" s="34" t="s">
        <v>74</v>
      </c>
      <c r="O66" s="34" t="s">
        <v>74</v>
      </c>
      <c r="P66" s="34" t="s">
        <v>74</v>
      </c>
      <c r="Q66" s="34" t="s">
        <v>74</v>
      </c>
      <c r="R66" s="34" t="s">
        <v>74</v>
      </c>
      <c r="S66" s="34" t="s">
        <v>74</v>
      </c>
      <c r="T66" s="43" t="s">
        <v>56</v>
      </c>
      <c r="U66" s="43" t="s">
        <v>56</v>
      </c>
      <c r="V66" s="35" t="s">
        <v>130</v>
      </c>
      <c r="W66" s="35" t="s">
        <v>130</v>
      </c>
      <c r="X66" s="35" t="s">
        <v>130</v>
      </c>
      <c r="Y66" s="35" t="s">
        <v>130</v>
      </c>
      <c r="Z66" s="35" t="s">
        <v>130</v>
      </c>
      <c r="AA66" s="35" t="s">
        <v>130</v>
      </c>
      <c r="AB66" s="35" t="s">
        <v>130</v>
      </c>
      <c r="AC66" s="35" t="s">
        <v>130</v>
      </c>
      <c r="AD66" s="34" t="s">
        <v>56</v>
      </c>
      <c r="AE66" s="34" t="s">
        <v>56</v>
      </c>
      <c r="AF66" s="34" t="s">
        <v>56</v>
      </c>
      <c r="AG66" s="34" t="s">
        <v>56</v>
      </c>
      <c r="AH66" s="34" t="s">
        <v>56</v>
      </c>
      <c r="AI66" s="36" t="s">
        <v>56</v>
      </c>
      <c r="AJ66" s="17" t="s">
        <v>56</v>
      </c>
    </row>
    <row r="67" spans="1:37" ht="29.1" customHeight="1">
      <c r="A67" s="20" t="s">
        <v>32</v>
      </c>
      <c r="B67" s="34" t="s">
        <v>57</v>
      </c>
      <c r="C67" s="34" t="s">
        <v>74</v>
      </c>
      <c r="D67" s="34" t="s">
        <v>74</v>
      </c>
      <c r="E67" s="34" t="s">
        <v>74</v>
      </c>
      <c r="F67" s="34" t="s">
        <v>74</v>
      </c>
      <c r="G67" s="34" t="s">
        <v>74</v>
      </c>
      <c r="H67" s="34" t="s">
        <v>74</v>
      </c>
      <c r="I67" s="34" t="s">
        <v>74</v>
      </c>
      <c r="J67" s="34" t="s">
        <v>74</v>
      </c>
      <c r="K67" s="34" t="s">
        <v>74</v>
      </c>
      <c r="L67" s="34" t="s">
        <v>74</v>
      </c>
      <c r="M67" s="34" t="s">
        <v>74</v>
      </c>
      <c r="N67" s="34" t="s">
        <v>74</v>
      </c>
      <c r="O67" s="34" t="s">
        <v>74</v>
      </c>
      <c r="P67" s="34" t="s">
        <v>74</v>
      </c>
      <c r="Q67" s="34" t="s">
        <v>74</v>
      </c>
      <c r="R67" s="34" t="s">
        <v>74</v>
      </c>
      <c r="S67" s="34" t="s">
        <v>74</v>
      </c>
      <c r="T67" s="43" t="s">
        <v>56</v>
      </c>
      <c r="U67" s="43" t="s">
        <v>56</v>
      </c>
      <c r="V67" s="35" t="s">
        <v>130</v>
      </c>
      <c r="W67" s="35" t="s">
        <v>130</v>
      </c>
      <c r="X67" s="35" t="s">
        <v>130</v>
      </c>
      <c r="Y67" s="35" t="s">
        <v>130</v>
      </c>
      <c r="Z67" s="35" t="s">
        <v>130</v>
      </c>
      <c r="AA67" s="35" t="s">
        <v>130</v>
      </c>
      <c r="AB67" s="35" t="s">
        <v>130</v>
      </c>
      <c r="AC67" s="35" t="s">
        <v>130</v>
      </c>
      <c r="AD67" s="34" t="s">
        <v>56</v>
      </c>
      <c r="AE67" s="34" t="s">
        <v>56</v>
      </c>
      <c r="AF67" s="34" t="s">
        <v>56</v>
      </c>
      <c r="AG67" s="34" t="s">
        <v>56</v>
      </c>
      <c r="AH67" s="34" t="s">
        <v>56</v>
      </c>
      <c r="AI67" s="36" t="s">
        <v>56</v>
      </c>
      <c r="AJ67" s="17" t="s">
        <v>56</v>
      </c>
    </row>
    <row r="68" spans="1:37" ht="29.1" customHeight="1">
      <c r="A68" s="20" t="s">
        <v>33</v>
      </c>
      <c r="B68" s="34" t="s">
        <v>57</v>
      </c>
      <c r="C68" s="34" t="s">
        <v>74</v>
      </c>
      <c r="D68" s="34" t="s">
        <v>74</v>
      </c>
      <c r="E68" s="34" t="s">
        <v>74</v>
      </c>
      <c r="F68" s="34" t="s">
        <v>74</v>
      </c>
      <c r="G68" s="34" t="s">
        <v>74</v>
      </c>
      <c r="H68" s="34" t="s">
        <v>74</v>
      </c>
      <c r="I68" s="34" t="s">
        <v>74</v>
      </c>
      <c r="J68" s="34" t="s">
        <v>74</v>
      </c>
      <c r="K68" s="34" t="s">
        <v>74</v>
      </c>
      <c r="L68" s="34" t="s">
        <v>74</v>
      </c>
      <c r="M68" s="34" t="s">
        <v>74</v>
      </c>
      <c r="N68" s="34" t="s">
        <v>74</v>
      </c>
      <c r="O68" s="34" t="s">
        <v>74</v>
      </c>
      <c r="P68" s="34" t="s">
        <v>74</v>
      </c>
      <c r="Q68" s="34" t="s">
        <v>74</v>
      </c>
      <c r="R68" s="34" t="s">
        <v>74</v>
      </c>
      <c r="S68" s="34" t="s">
        <v>74</v>
      </c>
      <c r="T68" s="43" t="s">
        <v>56</v>
      </c>
      <c r="U68" s="43" t="s">
        <v>56</v>
      </c>
      <c r="V68" s="35" t="s">
        <v>130</v>
      </c>
      <c r="W68" s="35" t="s">
        <v>130</v>
      </c>
      <c r="X68" s="35" t="s">
        <v>130</v>
      </c>
      <c r="Y68" s="35" t="s">
        <v>130</v>
      </c>
      <c r="Z68" s="35" t="s">
        <v>130</v>
      </c>
      <c r="AA68" s="35" t="s">
        <v>130</v>
      </c>
      <c r="AB68" s="35" t="s">
        <v>130</v>
      </c>
      <c r="AC68" s="35" t="s">
        <v>130</v>
      </c>
      <c r="AD68" s="34" t="s">
        <v>56</v>
      </c>
      <c r="AE68" s="34" t="s">
        <v>56</v>
      </c>
      <c r="AF68" s="34" t="s">
        <v>56</v>
      </c>
      <c r="AG68" s="34" t="s">
        <v>56</v>
      </c>
      <c r="AH68" s="34" t="s">
        <v>56</v>
      </c>
      <c r="AI68" s="36" t="s">
        <v>56</v>
      </c>
      <c r="AJ68" s="17" t="s">
        <v>56</v>
      </c>
    </row>
    <row r="69" spans="1:37" ht="29.1" customHeight="1">
      <c r="A69" s="20" t="s">
        <v>34</v>
      </c>
      <c r="B69" s="34" t="s">
        <v>57</v>
      </c>
      <c r="C69" s="34" t="s">
        <v>74</v>
      </c>
      <c r="D69" s="34" t="s">
        <v>74</v>
      </c>
      <c r="E69" s="34" t="s">
        <v>74</v>
      </c>
      <c r="F69" s="34" t="s">
        <v>74</v>
      </c>
      <c r="G69" s="34" t="s">
        <v>74</v>
      </c>
      <c r="H69" s="34" t="s">
        <v>74</v>
      </c>
      <c r="I69" s="34" t="s">
        <v>74</v>
      </c>
      <c r="J69" s="34" t="s">
        <v>74</v>
      </c>
      <c r="K69" s="34" t="s">
        <v>74</v>
      </c>
      <c r="L69" s="34" t="s">
        <v>74</v>
      </c>
      <c r="M69" s="34" t="s">
        <v>74</v>
      </c>
      <c r="N69" s="34" t="s">
        <v>74</v>
      </c>
      <c r="O69" s="34" t="s">
        <v>74</v>
      </c>
      <c r="P69" s="34" t="s">
        <v>74</v>
      </c>
      <c r="Q69" s="34" t="s">
        <v>74</v>
      </c>
      <c r="R69" s="34" t="s">
        <v>74</v>
      </c>
      <c r="S69" s="34" t="s">
        <v>74</v>
      </c>
      <c r="T69" s="43" t="s">
        <v>56</v>
      </c>
      <c r="U69" s="43" t="s">
        <v>56</v>
      </c>
      <c r="V69" s="35" t="s">
        <v>130</v>
      </c>
      <c r="W69" s="35" t="s">
        <v>130</v>
      </c>
      <c r="X69" s="35" t="s">
        <v>130</v>
      </c>
      <c r="Y69" s="35" t="s">
        <v>130</v>
      </c>
      <c r="Z69" s="35" t="s">
        <v>130</v>
      </c>
      <c r="AA69" s="35" t="s">
        <v>130</v>
      </c>
      <c r="AB69" s="35" t="s">
        <v>130</v>
      </c>
      <c r="AC69" s="35" t="s">
        <v>130</v>
      </c>
      <c r="AD69" s="34" t="s">
        <v>56</v>
      </c>
      <c r="AE69" s="34" t="s">
        <v>56</v>
      </c>
      <c r="AF69" s="34" t="s">
        <v>56</v>
      </c>
      <c r="AG69" s="34" t="s">
        <v>56</v>
      </c>
      <c r="AH69" s="34" t="s">
        <v>56</v>
      </c>
      <c r="AI69" s="36" t="s">
        <v>56</v>
      </c>
      <c r="AJ69" s="17" t="s">
        <v>56</v>
      </c>
    </row>
    <row r="70" spans="1:37" ht="29.1" customHeight="1">
      <c r="A70" s="20" t="s">
        <v>35</v>
      </c>
      <c r="B70" s="34" t="s">
        <v>57</v>
      </c>
      <c r="C70" s="34" t="s">
        <v>74</v>
      </c>
      <c r="D70" s="34" t="s">
        <v>74</v>
      </c>
      <c r="E70" s="34" t="s">
        <v>74</v>
      </c>
      <c r="F70" s="34" t="s">
        <v>74</v>
      </c>
      <c r="G70" s="34" t="s">
        <v>74</v>
      </c>
      <c r="H70" s="34" t="s">
        <v>74</v>
      </c>
      <c r="I70" s="34" t="s">
        <v>74</v>
      </c>
      <c r="J70" s="34" t="s">
        <v>74</v>
      </c>
      <c r="K70" s="34" t="s">
        <v>74</v>
      </c>
      <c r="L70" s="34" t="s">
        <v>74</v>
      </c>
      <c r="M70" s="34" t="s">
        <v>74</v>
      </c>
      <c r="N70" s="34" t="s">
        <v>74</v>
      </c>
      <c r="O70" s="34" t="s">
        <v>74</v>
      </c>
      <c r="P70" s="34" t="s">
        <v>74</v>
      </c>
      <c r="Q70" s="34" t="s">
        <v>74</v>
      </c>
      <c r="R70" s="34" t="s">
        <v>74</v>
      </c>
      <c r="S70" s="34" t="s">
        <v>74</v>
      </c>
      <c r="T70" s="43" t="s">
        <v>56</v>
      </c>
      <c r="U70" s="43" t="s">
        <v>56</v>
      </c>
      <c r="V70" s="35" t="s">
        <v>130</v>
      </c>
      <c r="W70" s="35" t="s">
        <v>130</v>
      </c>
      <c r="X70" s="35" t="s">
        <v>130</v>
      </c>
      <c r="Y70" s="35" t="s">
        <v>130</v>
      </c>
      <c r="Z70" s="35" t="s">
        <v>130</v>
      </c>
      <c r="AA70" s="35" t="s">
        <v>130</v>
      </c>
      <c r="AB70" s="35" t="s">
        <v>130</v>
      </c>
      <c r="AC70" s="35" t="s">
        <v>130</v>
      </c>
      <c r="AD70" s="34" t="s">
        <v>56</v>
      </c>
      <c r="AE70" s="34" t="s">
        <v>56</v>
      </c>
      <c r="AF70" s="34" t="s">
        <v>56</v>
      </c>
      <c r="AG70" s="34" t="s">
        <v>56</v>
      </c>
      <c r="AH70" s="34" t="s">
        <v>56</v>
      </c>
      <c r="AI70" s="36" t="s">
        <v>56</v>
      </c>
      <c r="AJ70" s="17" t="s">
        <v>56</v>
      </c>
    </row>
    <row r="71" spans="1:37" ht="29.1" customHeight="1">
      <c r="A71" s="20" t="s">
        <v>36</v>
      </c>
      <c r="B71" s="34" t="s">
        <v>57</v>
      </c>
      <c r="C71" s="34" t="s">
        <v>74</v>
      </c>
      <c r="D71" s="34" t="s">
        <v>74</v>
      </c>
      <c r="E71" s="34" t="s">
        <v>74</v>
      </c>
      <c r="F71" s="34" t="s">
        <v>74</v>
      </c>
      <c r="G71" s="34" t="s">
        <v>74</v>
      </c>
      <c r="H71" s="34" t="s">
        <v>74</v>
      </c>
      <c r="I71" s="34" t="s">
        <v>74</v>
      </c>
      <c r="J71" s="34" t="s">
        <v>74</v>
      </c>
      <c r="K71" s="34" t="s">
        <v>74</v>
      </c>
      <c r="L71" s="34" t="s">
        <v>74</v>
      </c>
      <c r="M71" s="34" t="s">
        <v>74</v>
      </c>
      <c r="N71" s="34" t="s">
        <v>74</v>
      </c>
      <c r="O71" s="34" t="s">
        <v>74</v>
      </c>
      <c r="P71" s="34" t="s">
        <v>74</v>
      </c>
      <c r="Q71" s="34" t="s">
        <v>74</v>
      </c>
      <c r="R71" s="34" t="s">
        <v>74</v>
      </c>
      <c r="S71" s="34" t="s">
        <v>74</v>
      </c>
      <c r="T71" s="43" t="s">
        <v>56</v>
      </c>
      <c r="U71" s="43" t="s">
        <v>56</v>
      </c>
      <c r="V71" s="35" t="s">
        <v>130</v>
      </c>
      <c r="W71" s="35" t="s">
        <v>130</v>
      </c>
      <c r="X71" s="35" t="s">
        <v>130</v>
      </c>
      <c r="Y71" s="35" t="s">
        <v>130</v>
      </c>
      <c r="Z71" s="35" t="s">
        <v>130</v>
      </c>
      <c r="AA71" s="35" t="s">
        <v>130</v>
      </c>
      <c r="AB71" s="35" t="s">
        <v>130</v>
      </c>
      <c r="AC71" s="35" t="s">
        <v>130</v>
      </c>
      <c r="AD71" s="34" t="s">
        <v>56</v>
      </c>
      <c r="AE71" s="34" t="s">
        <v>56</v>
      </c>
      <c r="AF71" s="34" t="s">
        <v>56</v>
      </c>
      <c r="AG71" s="34" t="s">
        <v>56</v>
      </c>
      <c r="AH71" s="34" t="s">
        <v>56</v>
      </c>
      <c r="AI71" s="36" t="s">
        <v>56</v>
      </c>
      <c r="AJ71" s="17" t="s">
        <v>56</v>
      </c>
    </row>
    <row r="72" spans="1:37" ht="29.1" customHeight="1">
      <c r="A72" s="20" t="s">
        <v>37</v>
      </c>
      <c r="B72" s="34" t="s">
        <v>57</v>
      </c>
      <c r="C72" s="34" t="s">
        <v>74</v>
      </c>
      <c r="D72" s="34" t="s">
        <v>74</v>
      </c>
      <c r="E72" s="34" t="s">
        <v>74</v>
      </c>
      <c r="F72" s="34" t="s">
        <v>74</v>
      </c>
      <c r="G72" s="34" t="s">
        <v>74</v>
      </c>
      <c r="H72" s="34" t="s">
        <v>74</v>
      </c>
      <c r="I72" s="34" t="s">
        <v>74</v>
      </c>
      <c r="J72" s="34" t="s">
        <v>74</v>
      </c>
      <c r="K72" s="34" t="s">
        <v>74</v>
      </c>
      <c r="L72" s="34" t="s">
        <v>74</v>
      </c>
      <c r="M72" s="34" t="s">
        <v>74</v>
      </c>
      <c r="N72" s="34" t="s">
        <v>74</v>
      </c>
      <c r="O72" s="34" t="s">
        <v>74</v>
      </c>
      <c r="P72" s="34" t="s">
        <v>74</v>
      </c>
      <c r="Q72" s="34" t="s">
        <v>74</v>
      </c>
      <c r="R72" s="34" t="s">
        <v>74</v>
      </c>
      <c r="S72" s="34" t="s">
        <v>74</v>
      </c>
      <c r="T72" s="43" t="s">
        <v>56</v>
      </c>
      <c r="U72" s="43" t="s">
        <v>56</v>
      </c>
      <c r="V72" s="35" t="s">
        <v>130</v>
      </c>
      <c r="W72" s="35" t="s">
        <v>130</v>
      </c>
      <c r="X72" s="35" t="s">
        <v>130</v>
      </c>
      <c r="Y72" s="35" t="s">
        <v>130</v>
      </c>
      <c r="Z72" s="35" t="s">
        <v>130</v>
      </c>
      <c r="AA72" s="35" t="s">
        <v>130</v>
      </c>
      <c r="AB72" s="35" t="s">
        <v>130</v>
      </c>
      <c r="AC72" s="35" t="s">
        <v>130</v>
      </c>
      <c r="AD72" s="34" t="s">
        <v>56</v>
      </c>
      <c r="AE72" s="34" t="s">
        <v>56</v>
      </c>
      <c r="AF72" s="34" t="s">
        <v>56</v>
      </c>
      <c r="AG72" s="34" t="s">
        <v>56</v>
      </c>
      <c r="AH72" s="34" t="s">
        <v>56</v>
      </c>
      <c r="AI72" s="36" t="s">
        <v>56</v>
      </c>
      <c r="AJ72" s="17" t="s">
        <v>56</v>
      </c>
    </row>
    <row r="73" spans="1:37" ht="29.1" customHeight="1">
      <c r="A73" s="20" t="s">
        <v>38</v>
      </c>
      <c r="B73" s="34" t="s">
        <v>57</v>
      </c>
      <c r="C73" s="34" t="s">
        <v>74</v>
      </c>
      <c r="D73" s="34" t="s">
        <v>74</v>
      </c>
      <c r="E73" s="34" t="s">
        <v>74</v>
      </c>
      <c r="F73" s="34" t="s">
        <v>74</v>
      </c>
      <c r="G73" s="34" t="s">
        <v>74</v>
      </c>
      <c r="H73" s="34" t="s">
        <v>74</v>
      </c>
      <c r="I73" s="34" t="s">
        <v>74</v>
      </c>
      <c r="J73" s="34" t="s">
        <v>74</v>
      </c>
      <c r="K73" s="34" t="s">
        <v>74</v>
      </c>
      <c r="L73" s="34" t="s">
        <v>74</v>
      </c>
      <c r="M73" s="34" t="s">
        <v>74</v>
      </c>
      <c r="N73" s="34" t="s">
        <v>74</v>
      </c>
      <c r="O73" s="34" t="s">
        <v>74</v>
      </c>
      <c r="P73" s="34" t="s">
        <v>74</v>
      </c>
      <c r="Q73" s="34" t="s">
        <v>74</v>
      </c>
      <c r="R73" s="34" t="s">
        <v>74</v>
      </c>
      <c r="S73" s="34" t="s">
        <v>74</v>
      </c>
      <c r="T73" s="43" t="s">
        <v>56</v>
      </c>
      <c r="U73" s="43" t="s">
        <v>56</v>
      </c>
      <c r="V73" s="35" t="s">
        <v>130</v>
      </c>
      <c r="W73" s="35" t="s">
        <v>130</v>
      </c>
      <c r="X73" s="35" t="s">
        <v>130</v>
      </c>
      <c r="Y73" s="35" t="s">
        <v>130</v>
      </c>
      <c r="Z73" s="35" t="s">
        <v>130</v>
      </c>
      <c r="AA73" s="35" t="s">
        <v>130</v>
      </c>
      <c r="AB73" s="35" t="s">
        <v>130</v>
      </c>
      <c r="AC73" s="35" t="s">
        <v>130</v>
      </c>
      <c r="AD73" s="34" t="s">
        <v>56</v>
      </c>
      <c r="AE73" s="34" t="s">
        <v>56</v>
      </c>
      <c r="AF73" s="34" t="s">
        <v>56</v>
      </c>
      <c r="AG73" s="34" t="s">
        <v>56</v>
      </c>
      <c r="AH73" s="34" t="s">
        <v>56</v>
      </c>
      <c r="AI73" s="36" t="s">
        <v>56</v>
      </c>
      <c r="AJ73" s="17" t="s">
        <v>56</v>
      </c>
    </row>
    <row r="74" spans="1:37" ht="29.1" customHeight="1">
      <c r="A74" s="20" t="s">
        <v>39</v>
      </c>
      <c r="B74" s="34" t="s">
        <v>57</v>
      </c>
      <c r="C74" s="34" t="s">
        <v>74</v>
      </c>
      <c r="D74" s="34" t="s">
        <v>74</v>
      </c>
      <c r="E74" s="34" t="s">
        <v>74</v>
      </c>
      <c r="F74" s="34" t="s">
        <v>74</v>
      </c>
      <c r="G74" s="34" t="s">
        <v>74</v>
      </c>
      <c r="H74" s="34" t="s">
        <v>74</v>
      </c>
      <c r="I74" s="34" t="s">
        <v>74</v>
      </c>
      <c r="J74" s="34" t="s">
        <v>74</v>
      </c>
      <c r="K74" s="34" t="s">
        <v>74</v>
      </c>
      <c r="L74" s="34" t="s">
        <v>74</v>
      </c>
      <c r="M74" s="34" t="s">
        <v>74</v>
      </c>
      <c r="N74" s="34" t="s">
        <v>74</v>
      </c>
      <c r="O74" s="34" t="s">
        <v>74</v>
      </c>
      <c r="P74" s="34" t="s">
        <v>74</v>
      </c>
      <c r="Q74" s="34" t="s">
        <v>74</v>
      </c>
      <c r="R74" s="34" t="s">
        <v>74</v>
      </c>
      <c r="S74" s="34" t="s">
        <v>74</v>
      </c>
      <c r="T74" s="43" t="s">
        <v>56</v>
      </c>
      <c r="U74" s="43" t="s">
        <v>56</v>
      </c>
      <c r="V74" s="35" t="s">
        <v>130</v>
      </c>
      <c r="W74" s="35" t="s">
        <v>130</v>
      </c>
      <c r="X74" s="35" t="s">
        <v>130</v>
      </c>
      <c r="Y74" s="35" t="s">
        <v>130</v>
      </c>
      <c r="Z74" s="35" t="s">
        <v>130</v>
      </c>
      <c r="AA74" s="35" t="s">
        <v>130</v>
      </c>
      <c r="AB74" s="35" t="s">
        <v>130</v>
      </c>
      <c r="AC74" s="35" t="s">
        <v>130</v>
      </c>
      <c r="AD74" s="34" t="s">
        <v>56</v>
      </c>
      <c r="AE74" s="34" t="s">
        <v>56</v>
      </c>
      <c r="AF74" s="34" t="s">
        <v>56</v>
      </c>
      <c r="AG74" s="34" t="s">
        <v>56</v>
      </c>
      <c r="AH74" s="34" t="s">
        <v>56</v>
      </c>
      <c r="AI74" s="36" t="s">
        <v>56</v>
      </c>
      <c r="AJ74" s="17" t="s">
        <v>56</v>
      </c>
    </row>
    <row r="75" spans="1:37" ht="29.1" customHeight="1">
      <c r="A75" s="20" t="s">
        <v>40</v>
      </c>
      <c r="B75" s="34" t="s">
        <v>57</v>
      </c>
      <c r="C75" s="34" t="s">
        <v>74</v>
      </c>
      <c r="D75" s="34" t="s">
        <v>74</v>
      </c>
      <c r="E75" s="34" t="s">
        <v>74</v>
      </c>
      <c r="F75" s="34" t="s">
        <v>74</v>
      </c>
      <c r="G75" s="34" t="s">
        <v>74</v>
      </c>
      <c r="H75" s="34" t="s">
        <v>74</v>
      </c>
      <c r="I75" s="34" t="s">
        <v>74</v>
      </c>
      <c r="J75" s="34" t="s">
        <v>74</v>
      </c>
      <c r="K75" s="34" t="s">
        <v>74</v>
      </c>
      <c r="L75" s="34" t="s">
        <v>74</v>
      </c>
      <c r="M75" s="34" t="s">
        <v>74</v>
      </c>
      <c r="N75" s="34" t="s">
        <v>74</v>
      </c>
      <c r="O75" s="34" t="s">
        <v>74</v>
      </c>
      <c r="P75" s="34" t="s">
        <v>74</v>
      </c>
      <c r="Q75" s="34" t="s">
        <v>74</v>
      </c>
      <c r="R75" s="34" t="s">
        <v>74</v>
      </c>
      <c r="S75" s="34" t="s">
        <v>74</v>
      </c>
      <c r="T75" s="43" t="s">
        <v>56</v>
      </c>
      <c r="U75" s="43" t="s">
        <v>56</v>
      </c>
      <c r="V75" s="35" t="s">
        <v>130</v>
      </c>
      <c r="W75" s="35" t="s">
        <v>130</v>
      </c>
      <c r="X75" s="35" t="s">
        <v>130</v>
      </c>
      <c r="Y75" s="35" t="s">
        <v>130</v>
      </c>
      <c r="Z75" s="35" t="s">
        <v>130</v>
      </c>
      <c r="AA75" s="35" t="s">
        <v>130</v>
      </c>
      <c r="AB75" s="35" t="s">
        <v>130</v>
      </c>
      <c r="AC75" s="35" t="s">
        <v>130</v>
      </c>
      <c r="AD75" s="34" t="s">
        <v>56</v>
      </c>
      <c r="AE75" s="34" t="s">
        <v>56</v>
      </c>
      <c r="AF75" s="34" t="s">
        <v>56</v>
      </c>
      <c r="AG75" s="34" t="s">
        <v>56</v>
      </c>
      <c r="AH75" s="34" t="s">
        <v>56</v>
      </c>
      <c r="AI75" s="36" t="s">
        <v>56</v>
      </c>
      <c r="AJ75" s="17" t="s">
        <v>56</v>
      </c>
    </row>
    <row r="76" spans="1:37" ht="29.1" customHeight="1">
      <c r="A76" s="20" t="s">
        <v>41</v>
      </c>
      <c r="B76" s="34" t="s">
        <v>57</v>
      </c>
      <c r="C76" s="34" t="s">
        <v>74</v>
      </c>
      <c r="D76" s="34" t="s">
        <v>74</v>
      </c>
      <c r="E76" s="34" t="s">
        <v>74</v>
      </c>
      <c r="F76" s="34" t="s">
        <v>74</v>
      </c>
      <c r="G76" s="34" t="s">
        <v>74</v>
      </c>
      <c r="H76" s="34" t="s">
        <v>74</v>
      </c>
      <c r="I76" s="34" t="s">
        <v>74</v>
      </c>
      <c r="J76" s="34" t="s">
        <v>74</v>
      </c>
      <c r="K76" s="34" t="s">
        <v>74</v>
      </c>
      <c r="L76" s="34" t="s">
        <v>74</v>
      </c>
      <c r="M76" s="34" t="s">
        <v>74</v>
      </c>
      <c r="N76" s="34" t="s">
        <v>74</v>
      </c>
      <c r="O76" s="34" t="s">
        <v>74</v>
      </c>
      <c r="P76" s="34" t="s">
        <v>74</v>
      </c>
      <c r="Q76" s="34" t="s">
        <v>74</v>
      </c>
      <c r="R76" s="34" t="s">
        <v>74</v>
      </c>
      <c r="S76" s="34" t="s">
        <v>74</v>
      </c>
      <c r="T76" s="43" t="s">
        <v>56</v>
      </c>
      <c r="U76" s="43" t="s">
        <v>56</v>
      </c>
      <c r="V76" s="35" t="s">
        <v>130</v>
      </c>
      <c r="W76" s="35" t="s">
        <v>130</v>
      </c>
      <c r="X76" s="35" t="s">
        <v>130</v>
      </c>
      <c r="Y76" s="35" t="s">
        <v>130</v>
      </c>
      <c r="Z76" s="35" t="s">
        <v>130</v>
      </c>
      <c r="AA76" s="35" t="s">
        <v>130</v>
      </c>
      <c r="AB76" s="35" t="s">
        <v>130</v>
      </c>
      <c r="AC76" s="35" t="s">
        <v>130</v>
      </c>
      <c r="AD76" s="34" t="s">
        <v>56</v>
      </c>
      <c r="AE76" s="34" t="s">
        <v>56</v>
      </c>
      <c r="AF76" s="34" t="s">
        <v>56</v>
      </c>
      <c r="AG76" s="34" t="s">
        <v>56</v>
      </c>
      <c r="AH76" s="34" t="s">
        <v>56</v>
      </c>
      <c r="AI76" s="36" t="s">
        <v>56</v>
      </c>
      <c r="AJ76" s="17" t="s">
        <v>56</v>
      </c>
    </row>
    <row r="77" spans="1:37" ht="29.1" customHeight="1">
      <c r="A77" s="20" t="s">
        <v>42</v>
      </c>
      <c r="B77" s="34" t="s">
        <v>57</v>
      </c>
      <c r="C77" s="34" t="s">
        <v>74</v>
      </c>
      <c r="D77" s="34" t="s">
        <v>74</v>
      </c>
      <c r="E77" s="34" t="s">
        <v>74</v>
      </c>
      <c r="F77" s="34" t="s">
        <v>74</v>
      </c>
      <c r="G77" s="34" t="s">
        <v>74</v>
      </c>
      <c r="H77" s="34" t="s">
        <v>74</v>
      </c>
      <c r="I77" s="34" t="s">
        <v>74</v>
      </c>
      <c r="J77" s="34" t="s">
        <v>74</v>
      </c>
      <c r="K77" s="34" t="s">
        <v>74</v>
      </c>
      <c r="L77" s="34" t="s">
        <v>74</v>
      </c>
      <c r="M77" s="34" t="s">
        <v>74</v>
      </c>
      <c r="N77" s="34" t="s">
        <v>74</v>
      </c>
      <c r="O77" s="34" t="s">
        <v>74</v>
      </c>
      <c r="P77" s="34" t="s">
        <v>74</v>
      </c>
      <c r="Q77" s="34" t="s">
        <v>74</v>
      </c>
      <c r="R77" s="34" t="s">
        <v>74</v>
      </c>
      <c r="S77" s="34" t="s">
        <v>74</v>
      </c>
      <c r="T77" s="43" t="s">
        <v>56</v>
      </c>
      <c r="U77" s="43" t="s">
        <v>56</v>
      </c>
      <c r="V77" s="35" t="s">
        <v>130</v>
      </c>
      <c r="W77" s="35" t="s">
        <v>130</v>
      </c>
      <c r="X77" s="35" t="s">
        <v>130</v>
      </c>
      <c r="Y77" s="35" t="s">
        <v>130</v>
      </c>
      <c r="Z77" s="35" t="s">
        <v>130</v>
      </c>
      <c r="AA77" s="35" t="s">
        <v>130</v>
      </c>
      <c r="AB77" s="35" t="s">
        <v>130</v>
      </c>
      <c r="AC77" s="35" t="s">
        <v>130</v>
      </c>
      <c r="AD77" s="34" t="s">
        <v>56</v>
      </c>
      <c r="AE77" s="34" t="s">
        <v>56</v>
      </c>
      <c r="AF77" s="34" t="s">
        <v>56</v>
      </c>
      <c r="AG77" s="34" t="s">
        <v>56</v>
      </c>
      <c r="AH77" s="34" t="s">
        <v>56</v>
      </c>
      <c r="AI77" s="36" t="s">
        <v>56</v>
      </c>
      <c r="AJ77" s="17" t="s">
        <v>56</v>
      </c>
    </row>
    <row r="78" spans="1:37" s="25" customFormat="1" ht="29.1" customHeight="1">
      <c r="B78" s="2"/>
      <c r="C78" s="2"/>
      <c r="D78" s="2"/>
      <c r="E78" s="2"/>
      <c r="F78" s="2"/>
      <c r="V78" s="2"/>
      <c r="W78" s="2"/>
      <c r="X78" s="2"/>
      <c r="Y78" s="2"/>
      <c r="Z78" s="2"/>
      <c r="AA78" s="2"/>
      <c r="AB78" s="2"/>
      <c r="AC78" s="2"/>
      <c r="AK78" s="2"/>
    </row>
    <row r="79" spans="1:37" ht="30" customHeight="1">
      <c r="A79" s="26" t="s">
        <v>44</v>
      </c>
      <c r="B79" s="34" t="s">
        <v>57</v>
      </c>
      <c r="C79" s="34" t="s">
        <v>74</v>
      </c>
      <c r="D79" s="34" t="s">
        <v>74</v>
      </c>
      <c r="E79" s="34" t="s">
        <v>74</v>
      </c>
      <c r="F79" s="34" t="s">
        <v>74</v>
      </c>
      <c r="G79" s="34" t="s">
        <v>74</v>
      </c>
      <c r="H79" s="34" t="s">
        <v>74</v>
      </c>
      <c r="I79" s="34" t="s">
        <v>74</v>
      </c>
      <c r="J79" s="34" t="s">
        <v>74</v>
      </c>
      <c r="K79" s="34" t="s">
        <v>74</v>
      </c>
      <c r="L79" s="34" t="s">
        <v>74</v>
      </c>
      <c r="M79" s="34" t="s">
        <v>74</v>
      </c>
      <c r="N79" s="34" t="s">
        <v>74</v>
      </c>
      <c r="O79" s="34" t="s">
        <v>74</v>
      </c>
      <c r="P79" s="34" t="s">
        <v>74</v>
      </c>
      <c r="Q79" s="34" t="s">
        <v>74</v>
      </c>
      <c r="R79" s="34" t="s">
        <v>74</v>
      </c>
      <c r="S79" s="34" t="s">
        <v>74</v>
      </c>
      <c r="T79" s="43" t="s">
        <v>56</v>
      </c>
      <c r="U79" s="43" t="s">
        <v>56</v>
      </c>
      <c r="V79" s="35" t="s">
        <v>66</v>
      </c>
      <c r="W79" s="35" t="s">
        <v>66</v>
      </c>
      <c r="X79" s="35" t="s">
        <v>66</v>
      </c>
      <c r="Y79" s="35" t="s">
        <v>66</v>
      </c>
      <c r="Z79" s="35" t="s">
        <v>66</v>
      </c>
      <c r="AA79" s="35"/>
      <c r="AB79" s="35"/>
      <c r="AC79" s="35"/>
      <c r="AD79" s="34" t="s">
        <v>56</v>
      </c>
      <c r="AE79" s="34" t="s">
        <v>56</v>
      </c>
      <c r="AF79" s="34" t="s">
        <v>56</v>
      </c>
      <c r="AG79" s="34" t="s">
        <v>56</v>
      </c>
      <c r="AH79" s="34" t="s">
        <v>56</v>
      </c>
      <c r="AI79" s="36" t="s">
        <v>56</v>
      </c>
      <c r="AJ79" s="17" t="s">
        <v>56</v>
      </c>
    </row>
    <row r="80" spans="1:37" ht="30" customHeight="1">
      <c r="A80" s="26" t="s">
        <v>45</v>
      </c>
      <c r="B80" s="34" t="s">
        <v>74</v>
      </c>
      <c r="C80" s="34" t="s">
        <v>74</v>
      </c>
      <c r="D80" s="34" t="s">
        <v>74</v>
      </c>
      <c r="E80" s="34" t="s">
        <v>74</v>
      </c>
      <c r="F80" s="34" t="s">
        <v>74</v>
      </c>
      <c r="G80" s="34" t="s">
        <v>74</v>
      </c>
      <c r="H80" s="34" t="s">
        <v>74</v>
      </c>
      <c r="I80" s="34" t="s">
        <v>74</v>
      </c>
      <c r="J80" s="34" t="s">
        <v>74</v>
      </c>
      <c r="K80" s="34" t="s">
        <v>74</v>
      </c>
      <c r="L80" s="34" t="s">
        <v>74</v>
      </c>
      <c r="M80" s="34" t="s">
        <v>74</v>
      </c>
      <c r="N80" s="34" t="s">
        <v>74</v>
      </c>
      <c r="O80" s="34" t="s">
        <v>74</v>
      </c>
      <c r="P80" s="34" t="s">
        <v>74</v>
      </c>
      <c r="Q80" s="34" t="s">
        <v>74</v>
      </c>
      <c r="R80" s="34" t="s">
        <v>74</v>
      </c>
      <c r="S80" s="34" t="s">
        <v>74</v>
      </c>
      <c r="T80" s="43" t="s">
        <v>56</v>
      </c>
      <c r="U80" s="43" t="s">
        <v>56</v>
      </c>
      <c r="V80" s="35" t="s">
        <v>66</v>
      </c>
      <c r="W80" s="35" t="s">
        <v>66</v>
      </c>
      <c r="X80" s="35" t="s">
        <v>66</v>
      </c>
      <c r="Y80" s="35" t="s">
        <v>66</v>
      </c>
      <c r="Z80" s="35" t="s">
        <v>66</v>
      </c>
      <c r="AA80" s="35"/>
      <c r="AB80" s="35"/>
      <c r="AC80" s="35"/>
      <c r="AD80" s="34"/>
      <c r="AE80" s="34"/>
      <c r="AF80" s="34"/>
      <c r="AG80" s="34"/>
      <c r="AH80" s="34"/>
      <c r="AI80" s="37"/>
      <c r="AJ80" s="17"/>
    </row>
    <row r="81" spans="1:36" ht="30" customHeight="1">
      <c r="A81" s="26" t="s">
        <v>46</v>
      </c>
      <c r="B81" s="34" t="s">
        <v>74</v>
      </c>
      <c r="C81" s="34" t="s">
        <v>74</v>
      </c>
      <c r="D81" s="34" t="s">
        <v>74</v>
      </c>
      <c r="E81" s="34" t="s">
        <v>74</v>
      </c>
      <c r="F81" s="34" t="s">
        <v>74</v>
      </c>
      <c r="G81" s="34" t="s">
        <v>74</v>
      </c>
      <c r="H81" s="34" t="s">
        <v>74</v>
      </c>
      <c r="I81" s="34" t="s">
        <v>74</v>
      </c>
      <c r="J81" s="34" t="s">
        <v>74</v>
      </c>
      <c r="K81" s="34" t="s">
        <v>74</v>
      </c>
      <c r="L81" s="34" t="s">
        <v>74</v>
      </c>
      <c r="M81" s="34" t="s">
        <v>74</v>
      </c>
      <c r="N81" s="34" t="s">
        <v>74</v>
      </c>
      <c r="O81" s="34" t="s">
        <v>74</v>
      </c>
      <c r="P81" s="34" t="s">
        <v>74</v>
      </c>
      <c r="Q81" s="34" t="s">
        <v>74</v>
      </c>
      <c r="R81" s="34" t="s">
        <v>74</v>
      </c>
      <c r="S81" s="34" t="s">
        <v>74</v>
      </c>
      <c r="T81" s="43" t="s">
        <v>56</v>
      </c>
      <c r="U81" s="43" t="s">
        <v>56</v>
      </c>
      <c r="V81" s="35" t="s">
        <v>66</v>
      </c>
      <c r="W81" s="35" t="s">
        <v>66</v>
      </c>
      <c r="X81" s="35" t="s">
        <v>66</v>
      </c>
      <c r="Y81" s="35" t="s">
        <v>66</v>
      </c>
      <c r="Z81" s="35" t="s">
        <v>66</v>
      </c>
      <c r="AA81" s="35"/>
      <c r="AB81" s="35"/>
      <c r="AC81" s="35"/>
      <c r="AD81" s="34"/>
      <c r="AE81" s="34"/>
      <c r="AF81" s="34"/>
      <c r="AG81" s="34"/>
      <c r="AH81" s="34"/>
      <c r="AI81" s="37"/>
      <c r="AJ81" s="17"/>
    </row>
  </sheetData>
  <mergeCells count="26">
    <mergeCell ref="AI47:AI49"/>
    <mergeCell ref="AJ47:AJ49"/>
    <mergeCell ref="B47:B49"/>
    <mergeCell ref="G47:I48"/>
    <mergeCell ref="V47:V49"/>
    <mergeCell ref="W47:Z47"/>
    <mergeCell ref="O47:S48"/>
    <mergeCell ref="W48:Z48"/>
    <mergeCell ref="AA47:AC48"/>
    <mergeCell ref="AD47:AH48"/>
    <mergeCell ref="T47:U48"/>
    <mergeCell ref="C47:F48"/>
    <mergeCell ref="J47:N48"/>
    <mergeCell ref="B2:AJ2"/>
    <mergeCell ref="B3:B5"/>
    <mergeCell ref="G3:I4"/>
    <mergeCell ref="V3:V5"/>
    <mergeCell ref="AI3:AI5"/>
    <mergeCell ref="J3:N4"/>
    <mergeCell ref="C3:F4"/>
    <mergeCell ref="T3:U4"/>
    <mergeCell ref="W3:Z4"/>
    <mergeCell ref="AD3:AH4"/>
    <mergeCell ref="AA3:AC4"/>
    <mergeCell ref="O3:S4"/>
    <mergeCell ref="AJ3:AJ5"/>
  </mergeCells>
  <pageMargins left="0.75" right="0.75" top="1" bottom="1" header="0.5" footer="0.5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/>
  </sheetPr>
  <dimension ref="A1:AE87"/>
  <sheetViews>
    <sheetView topLeftCell="E1" zoomScale="55" zoomScaleNormal="55" zoomScalePageLayoutView="85" workbookViewId="0">
      <selection activeCell="A3" sqref="A3:Q40"/>
    </sheetView>
  </sheetViews>
  <sheetFormatPr baseColWidth="10" defaultColWidth="10.875" defaultRowHeight="17.25"/>
  <cols>
    <col min="1" max="1" width="22.125" style="2" bestFit="1" customWidth="1"/>
    <col min="2" max="2" width="21.5" style="2" customWidth="1"/>
    <col min="3" max="3" width="19.375" style="2" customWidth="1"/>
    <col min="4" max="9" width="17.375" style="2" customWidth="1"/>
    <col min="10" max="10" width="14.875" style="2" customWidth="1"/>
    <col min="11" max="17" width="19" style="2" customWidth="1"/>
    <col min="18" max="18" width="15" style="2" customWidth="1"/>
    <col min="19" max="22" width="10.875" style="2"/>
    <col min="23" max="23" width="29.625" style="2" bestFit="1" customWidth="1"/>
    <col min="24" max="16384" width="10.875" style="2"/>
  </cols>
  <sheetData>
    <row r="1" spans="1:31" ht="24.95" customHeight="1">
      <c r="A1" s="1" t="s">
        <v>119</v>
      </c>
      <c r="C1" s="3"/>
      <c r="D1" s="3"/>
      <c r="E1" s="4"/>
      <c r="F1" s="5"/>
      <c r="G1" s="5"/>
      <c r="H1" s="5"/>
      <c r="I1" s="5"/>
    </row>
    <row r="2" spans="1:31" ht="4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1"/>
      <c r="R2" s="6"/>
    </row>
    <row r="3" spans="1:31" ht="30" customHeight="1">
      <c r="A3" s="7"/>
      <c r="B3" s="112" t="s">
        <v>54</v>
      </c>
      <c r="C3" s="129" t="s">
        <v>54</v>
      </c>
      <c r="D3" s="130"/>
      <c r="E3" s="130"/>
      <c r="F3" s="131"/>
      <c r="G3" s="129" t="s">
        <v>97</v>
      </c>
      <c r="H3" s="130"/>
      <c r="I3" s="131"/>
      <c r="J3" s="119" t="s">
        <v>2</v>
      </c>
      <c r="K3" s="139" t="s">
        <v>82</v>
      </c>
      <c r="L3" s="140"/>
      <c r="M3" s="140"/>
      <c r="N3" s="141"/>
      <c r="O3" s="139" t="s">
        <v>115</v>
      </c>
      <c r="P3" s="140"/>
      <c r="Q3" s="141"/>
      <c r="V3" s="8" t="s">
        <v>5</v>
      </c>
      <c r="W3" s="9" t="s">
        <v>6</v>
      </c>
    </row>
    <row r="4" spans="1:31" ht="26.1" customHeight="1">
      <c r="A4" s="7"/>
      <c r="B4" s="113"/>
      <c r="C4" s="132"/>
      <c r="D4" s="133"/>
      <c r="E4" s="133"/>
      <c r="F4" s="134"/>
      <c r="G4" s="132"/>
      <c r="H4" s="133"/>
      <c r="I4" s="134"/>
      <c r="J4" s="120"/>
      <c r="K4" s="142"/>
      <c r="L4" s="143"/>
      <c r="M4" s="143"/>
      <c r="N4" s="144"/>
      <c r="O4" s="142"/>
      <c r="P4" s="143"/>
      <c r="Q4" s="144"/>
      <c r="V4" s="10" t="s">
        <v>8</v>
      </c>
      <c r="W4" s="11" t="s">
        <v>9</v>
      </c>
    </row>
    <row r="5" spans="1:31" ht="26.1" customHeight="1">
      <c r="A5" s="7"/>
      <c r="B5" s="114"/>
      <c r="C5" s="12" t="s">
        <v>83</v>
      </c>
      <c r="D5" s="12" t="s">
        <v>84</v>
      </c>
      <c r="E5" s="12" t="s">
        <v>85</v>
      </c>
      <c r="F5" s="12" t="s">
        <v>86</v>
      </c>
      <c r="G5" s="12" t="s">
        <v>98</v>
      </c>
      <c r="H5" s="12" t="s">
        <v>94</v>
      </c>
      <c r="I5" s="12" t="s">
        <v>99</v>
      </c>
      <c r="J5" s="121"/>
      <c r="K5" s="13" t="s">
        <v>83</v>
      </c>
      <c r="L5" s="13" t="s">
        <v>84</v>
      </c>
      <c r="M5" s="13" t="s">
        <v>85</v>
      </c>
      <c r="N5" s="13" t="s">
        <v>86</v>
      </c>
      <c r="O5" s="13" t="s">
        <v>98</v>
      </c>
      <c r="P5" s="13" t="s">
        <v>94</v>
      </c>
      <c r="Q5" s="13" t="s">
        <v>99</v>
      </c>
      <c r="V5" s="10" t="s">
        <v>10</v>
      </c>
      <c r="W5" s="11" t="s">
        <v>11</v>
      </c>
      <c r="X5" s="72"/>
      <c r="AB5" s="72"/>
    </row>
    <row r="6" spans="1:31" ht="29.1" customHeight="1">
      <c r="A6" s="15" t="s">
        <v>12</v>
      </c>
      <c r="B6" s="40">
        <v>2.6648493161571309</v>
      </c>
      <c r="C6" s="40">
        <v>0</v>
      </c>
      <c r="D6" s="40">
        <v>0</v>
      </c>
      <c r="E6" s="40">
        <v>0</v>
      </c>
      <c r="F6" s="40">
        <v>2.6648493161571309</v>
      </c>
      <c r="G6" s="40">
        <v>0</v>
      </c>
      <c r="H6" s="40">
        <v>0</v>
      </c>
      <c r="I6" s="40">
        <v>2.6648493161571309</v>
      </c>
      <c r="J6" s="16">
        <v>5.649583738997209</v>
      </c>
      <c r="K6" s="77">
        <v>0</v>
      </c>
      <c r="L6" s="77">
        <v>0</v>
      </c>
      <c r="M6" s="77">
        <v>0</v>
      </c>
      <c r="N6" s="77">
        <v>5.649583738997209</v>
      </c>
      <c r="O6" s="77">
        <v>0</v>
      </c>
      <c r="P6" s="77">
        <v>0</v>
      </c>
      <c r="Q6" s="77">
        <v>5.649583738997209</v>
      </c>
      <c r="T6"/>
      <c r="U6" s="76"/>
      <c r="V6" s="18" t="s">
        <v>14</v>
      </c>
      <c r="W6" s="19" t="s">
        <v>15</v>
      </c>
      <c r="X6" s="76"/>
      <c r="Y6" s="39"/>
      <c r="Z6" s="73"/>
      <c r="AA6" s="73"/>
      <c r="AB6" s="73"/>
      <c r="AC6" s="73"/>
      <c r="AD6" s="73"/>
      <c r="AE6" s="73"/>
    </row>
    <row r="7" spans="1:31" ht="29.1" customHeight="1">
      <c r="A7" s="20" t="s">
        <v>16</v>
      </c>
      <c r="B7" s="40">
        <v>1.6922462101336364</v>
      </c>
      <c r="C7" s="40">
        <v>0</v>
      </c>
      <c r="D7" s="40">
        <v>2.6970094463113135E-2</v>
      </c>
      <c r="E7" s="40">
        <v>0.62209321662558126</v>
      </c>
      <c r="F7" s="40">
        <v>1.0431828990449421</v>
      </c>
      <c r="G7" s="40">
        <v>0</v>
      </c>
      <c r="H7" s="40">
        <v>0.31041052117922668</v>
      </c>
      <c r="I7" s="40">
        <v>1.3818356889544099</v>
      </c>
      <c r="J7" s="16">
        <v>14.858995440054784</v>
      </c>
      <c r="K7" s="77">
        <v>0</v>
      </c>
      <c r="L7" s="77">
        <v>1.857374430006848</v>
      </c>
      <c r="M7" s="77">
        <v>11.144246580041088</v>
      </c>
      <c r="N7" s="77">
        <v>1.8573744300068484</v>
      </c>
      <c r="O7" s="77">
        <v>0</v>
      </c>
      <c r="P7" s="77">
        <v>6.500810505023968</v>
      </c>
      <c r="Q7" s="77">
        <v>8.3581849350308168</v>
      </c>
      <c r="T7"/>
      <c r="U7" s="76"/>
      <c r="V7" s="76"/>
      <c r="W7" s="76"/>
      <c r="X7" s="76"/>
      <c r="Y7" s="39"/>
      <c r="Z7" s="73"/>
      <c r="AA7" s="73"/>
      <c r="AB7" s="73"/>
      <c r="AC7" s="73"/>
      <c r="AD7" s="73"/>
      <c r="AE7" s="73"/>
    </row>
    <row r="8" spans="1:31" ht="29.1" customHeight="1">
      <c r="A8" s="20" t="s">
        <v>17</v>
      </c>
      <c r="B8" s="40">
        <v>3.6348474130635938E-2</v>
      </c>
      <c r="C8" s="40">
        <v>0</v>
      </c>
      <c r="D8" s="40">
        <v>0</v>
      </c>
      <c r="E8" s="40">
        <v>3.6348474130635938E-2</v>
      </c>
      <c r="F8" s="40">
        <v>0</v>
      </c>
      <c r="G8" s="40">
        <v>0</v>
      </c>
      <c r="H8" s="40">
        <v>0</v>
      </c>
      <c r="I8" s="40">
        <v>3.6348474130635938E-2</v>
      </c>
      <c r="J8" s="16">
        <v>1.0613754446145693</v>
      </c>
      <c r="K8" s="77">
        <v>0</v>
      </c>
      <c r="L8" s="77">
        <v>0</v>
      </c>
      <c r="M8" s="77">
        <v>1.0613754446145693</v>
      </c>
      <c r="N8" s="77">
        <v>0</v>
      </c>
      <c r="O8" s="77">
        <v>0</v>
      </c>
      <c r="P8" s="77">
        <v>0</v>
      </c>
      <c r="Q8" s="77">
        <v>1.0613754446145693</v>
      </c>
      <c r="T8"/>
      <c r="U8" s="76"/>
      <c r="V8" s="76"/>
      <c r="W8" s="76"/>
      <c r="X8" s="76"/>
      <c r="Y8" s="39"/>
      <c r="Z8" s="73"/>
      <c r="AA8" s="73"/>
      <c r="AB8" s="73"/>
      <c r="AC8" s="73"/>
      <c r="AD8" s="73"/>
      <c r="AE8" s="73"/>
    </row>
    <row r="9" spans="1:31" ht="29.1" customHeight="1">
      <c r="A9" s="20" t="s">
        <v>18</v>
      </c>
      <c r="B9" s="40">
        <v>0.5101073377915103</v>
      </c>
      <c r="C9" s="40">
        <v>0</v>
      </c>
      <c r="D9" s="40">
        <v>0</v>
      </c>
      <c r="E9" s="40">
        <v>0.51010733779151041</v>
      </c>
      <c r="F9" s="40">
        <v>0</v>
      </c>
      <c r="G9" s="40">
        <v>0</v>
      </c>
      <c r="H9" s="40">
        <v>0.23037105577681111</v>
      </c>
      <c r="I9" s="40">
        <v>0.27973628201469924</v>
      </c>
      <c r="J9" s="16">
        <v>6.0061025256097196</v>
      </c>
      <c r="K9" s="77">
        <v>0</v>
      </c>
      <c r="L9" s="77">
        <v>0</v>
      </c>
      <c r="M9" s="77">
        <v>6.0061025256097196</v>
      </c>
      <c r="N9" s="77">
        <v>0</v>
      </c>
      <c r="O9" s="77">
        <v>0</v>
      </c>
      <c r="P9" s="77">
        <v>2.402441010243888</v>
      </c>
      <c r="Q9" s="77">
        <v>3.6036615153658316</v>
      </c>
      <c r="T9"/>
      <c r="U9" s="76"/>
      <c r="V9" s="76"/>
      <c r="W9" s="76"/>
      <c r="X9" s="76"/>
      <c r="Y9" s="39"/>
      <c r="Z9" s="73"/>
      <c r="AA9" s="73"/>
      <c r="AB9" s="73"/>
      <c r="AC9" s="73"/>
      <c r="AD9" s="73"/>
      <c r="AE9" s="73"/>
    </row>
    <row r="10" spans="1:31" ht="29.1" customHeight="1">
      <c r="A10" s="20" t="s">
        <v>19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16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</row>
    <row r="11" spans="1:31" ht="29.1" customHeight="1">
      <c r="A11" s="20" t="s">
        <v>20</v>
      </c>
      <c r="B11" s="40">
        <v>2.9149487523422866E-2</v>
      </c>
      <c r="C11" s="40">
        <v>8.3938314858023975E-3</v>
      </c>
      <c r="D11" s="40">
        <v>2.075565603762047E-2</v>
      </c>
      <c r="E11" s="40">
        <v>0</v>
      </c>
      <c r="F11" s="40">
        <v>0</v>
      </c>
      <c r="G11" s="40">
        <v>0</v>
      </c>
      <c r="H11" s="40">
        <v>2.075565603762047E-2</v>
      </c>
      <c r="I11" s="40">
        <v>8.3938314858023975E-3</v>
      </c>
      <c r="J11" s="16">
        <v>5.5704518042143176</v>
      </c>
      <c r="K11" s="77">
        <v>2.2281807216857272</v>
      </c>
      <c r="L11" s="77">
        <v>3.3422710825285904</v>
      </c>
      <c r="M11" s="77">
        <v>0</v>
      </c>
      <c r="N11" s="77">
        <v>0</v>
      </c>
      <c r="O11" s="77">
        <v>0</v>
      </c>
      <c r="P11" s="77">
        <v>3.3422710825285904</v>
      </c>
      <c r="Q11" s="77">
        <v>2.2281807216857272</v>
      </c>
      <c r="Z11" s="73"/>
      <c r="AA11" s="73"/>
      <c r="AB11" s="73"/>
      <c r="AC11" s="73"/>
      <c r="AD11" s="73"/>
      <c r="AE11" s="73"/>
    </row>
    <row r="12" spans="1:31" ht="29.1" customHeight="1">
      <c r="A12" s="20" t="s">
        <v>21</v>
      </c>
      <c r="B12" s="40">
        <v>0.27609422362353758</v>
      </c>
      <c r="C12" s="40">
        <v>0</v>
      </c>
      <c r="D12" s="40">
        <v>3.9796766933822671E-3</v>
      </c>
      <c r="E12" s="40">
        <v>0.27211454693015535</v>
      </c>
      <c r="F12" s="40">
        <v>0</v>
      </c>
      <c r="G12" s="40">
        <v>5.395314863804998E-2</v>
      </c>
      <c r="H12" s="40">
        <v>0.2221410749854876</v>
      </c>
      <c r="I12" s="40">
        <v>0</v>
      </c>
      <c r="J12" s="16">
        <v>6.854288896587609</v>
      </c>
      <c r="K12" s="77">
        <v>0</v>
      </c>
      <c r="L12" s="77">
        <v>0.5272529920452006</v>
      </c>
      <c r="M12" s="77">
        <v>6.3270359045424085</v>
      </c>
      <c r="N12" s="77">
        <v>0</v>
      </c>
      <c r="O12" s="77">
        <v>1.0545059840904014</v>
      </c>
      <c r="P12" s="77">
        <v>5.799782912497208</v>
      </c>
      <c r="Q12" s="77">
        <v>0</v>
      </c>
      <c r="U12" s="76"/>
      <c r="V12" s="76"/>
      <c r="W12" s="76"/>
      <c r="X12" s="76"/>
      <c r="Y12" s="39"/>
      <c r="Z12" s="73"/>
      <c r="AA12" s="73"/>
      <c r="AB12" s="73"/>
      <c r="AC12" s="73"/>
      <c r="AD12" s="73"/>
      <c r="AE12" s="73"/>
    </row>
    <row r="13" spans="1:31" ht="29.1" customHeight="1">
      <c r="A13" s="20" t="s">
        <v>22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16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31" ht="29.1" customHeight="1">
      <c r="A14" s="20" t="s">
        <v>23</v>
      </c>
      <c r="B14" s="40">
        <v>0.36563878712666109</v>
      </c>
      <c r="C14" s="40">
        <v>0</v>
      </c>
      <c r="D14" s="40">
        <v>0</v>
      </c>
      <c r="E14" s="40">
        <v>0.16131821732228907</v>
      </c>
      <c r="F14" s="40">
        <v>0.20432056980437202</v>
      </c>
      <c r="G14" s="40">
        <v>0</v>
      </c>
      <c r="H14" s="40">
        <v>8.2916138211309109E-2</v>
      </c>
      <c r="I14" s="40">
        <v>0.28272264891535198</v>
      </c>
      <c r="J14" s="16">
        <v>3.4686980455160827</v>
      </c>
      <c r="K14" s="77">
        <v>0</v>
      </c>
      <c r="L14" s="77">
        <v>0</v>
      </c>
      <c r="M14" s="77">
        <v>2.6015235341370619</v>
      </c>
      <c r="N14" s="77">
        <v>0.86717451137902068</v>
      </c>
      <c r="O14" s="77">
        <v>0</v>
      </c>
      <c r="P14" s="77">
        <v>1.7343490227580414</v>
      </c>
      <c r="Q14" s="77">
        <v>1.7343490227580414</v>
      </c>
      <c r="U14" s="76"/>
      <c r="V14" s="76"/>
      <c r="W14" s="76"/>
      <c r="X14" s="76"/>
      <c r="Y14" s="39"/>
      <c r="Z14" s="73"/>
      <c r="AA14" s="73"/>
      <c r="AB14" s="73"/>
      <c r="AC14" s="73"/>
      <c r="AD14" s="73"/>
      <c r="AE14" s="73"/>
    </row>
    <row r="15" spans="1:31" ht="29.1" customHeight="1">
      <c r="A15" s="20" t="s">
        <v>24</v>
      </c>
      <c r="B15" s="40">
        <v>0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16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</row>
    <row r="16" spans="1:31" ht="29.1" customHeight="1">
      <c r="A16" s="21" t="s">
        <v>25</v>
      </c>
      <c r="B16" s="40">
        <v>1.4108670418389637</v>
      </c>
      <c r="C16" s="40">
        <v>2.1435493622513849E-3</v>
      </c>
      <c r="D16" s="40">
        <v>0.10253025309520826</v>
      </c>
      <c r="E16" s="40">
        <v>0.92035435417625466</v>
      </c>
      <c r="F16" s="40">
        <v>0.38583888520524928</v>
      </c>
      <c r="G16" s="40">
        <v>1.9806396107202799E-2</v>
      </c>
      <c r="H16" s="40">
        <v>0.46804829034631446</v>
      </c>
      <c r="I16" s="40">
        <v>0.92301235538544635</v>
      </c>
      <c r="J16" s="16">
        <v>26.914405792428393</v>
      </c>
      <c r="K16" s="77">
        <v>0.62591641377740448</v>
      </c>
      <c r="L16" s="77">
        <v>7.5109969653288537</v>
      </c>
      <c r="M16" s="77">
        <v>16.899743171989922</v>
      </c>
      <c r="N16" s="77">
        <v>1.8777492413322132</v>
      </c>
      <c r="O16" s="77">
        <v>1.8777492413322134</v>
      </c>
      <c r="P16" s="77">
        <v>10.014662620438472</v>
      </c>
      <c r="Q16" s="77">
        <v>15.021993930657707</v>
      </c>
      <c r="Z16" s="73"/>
      <c r="AA16" s="73"/>
      <c r="AB16" s="73"/>
      <c r="AC16" s="73"/>
      <c r="AD16" s="73"/>
      <c r="AE16" s="73"/>
    </row>
    <row r="17" spans="1:31" ht="29.1" customHeight="1">
      <c r="A17" s="20" t="s">
        <v>26</v>
      </c>
      <c r="B17" s="40">
        <v>0.13363232729824173</v>
      </c>
      <c r="C17" s="40">
        <v>0</v>
      </c>
      <c r="D17" s="40">
        <v>6.675894169909307E-3</v>
      </c>
      <c r="E17" s="40">
        <v>0</v>
      </c>
      <c r="F17" s="40">
        <v>0.12695643312833244</v>
      </c>
      <c r="G17" s="40">
        <v>6.675894169909307E-3</v>
      </c>
      <c r="H17" s="40">
        <v>0</v>
      </c>
      <c r="I17" s="40">
        <v>0.12695643312833244</v>
      </c>
      <c r="J17" s="16">
        <v>1.6708809408115866</v>
      </c>
      <c r="K17" s="77">
        <v>0</v>
      </c>
      <c r="L17" s="77">
        <v>0.83544047040579317</v>
      </c>
      <c r="M17" s="77">
        <v>0</v>
      </c>
      <c r="N17" s="77">
        <v>0.83544047040579339</v>
      </c>
      <c r="O17" s="77">
        <v>0.83544047040579328</v>
      </c>
      <c r="P17" s="77">
        <v>0</v>
      </c>
      <c r="Q17" s="77">
        <v>0.83544047040579328</v>
      </c>
      <c r="T17"/>
      <c r="U17" s="76"/>
      <c r="V17" s="76"/>
      <c r="W17" s="76"/>
      <c r="X17" s="76"/>
      <c r="Y17" s="39"/>
      <c r="Z17" s="73"/>
      <c r="AA17" s="73"/>
      <c r="AB17" s="73"/>
      <c r="AC17" s="73"/>
      <c r="AD17" s="73"/>
      <c r="AE17" s="73"/>
    </row>
    <row r="18" spans="1:31" ht="29.1" customHeight="1">
      <c r="A18" s="20" t="s">
        <v>27</v>
      </c>
      <c r="B18" s="40">
        <v>0.37040774461645143</v>
      </c>
      <c r="C18" s="40">
        <v>0</v>
      </c>
      <c r="D18" s="40">
        <v>2.3753042846019142E-2</v>
      </c>
      <c r="E18" s="40">
        <v>0.34665470177043234</v>
      </c>
      <c r="F18" s="40">
        <v>0</v>
      </c>
      <c r="G18" s="40">
        <v>0</v>
      </c>
      <c r="H18" s="40">
        <v>0.15090168396294515</v>
      </c>
      <c r="I18" s="40">
        <v>0.21950606065350631</v>
      </c>
      <c r="J18" s="16">
        <v>6.1199016273861089</v>
      </c>
      <c r="K18" s="77">
        <v>0</v>
      </c>
      <c r="L18" s="77">
        <v>1.0199836045643513</v>
      </c>
      <c r="M18" s="77">
        <v>5.0999180228217575</v>
      </c>
      <c r="N18" s="77">
        <v>0</v>
      </c>
      <c r="O18" s="77">
        <v>0</v>
      </c>
      <c r="P18" s="77">
        <v>2.0399672091287027</v>
      </c>
      <c r="Q18" s="77">
        <v>4.0799344182574053</v>
      </c>
      <c r="Z18" s="73"/>
      <c r="AA18" s="73"/>
      <c r="AB18" s="73"/>
      <c r="AC18" s="73"/>
      <c r="AD18" s="73"/>
      <c r="AE18" s="73"/>
    </row>
    <row r="19" spans="1:31" ht="29.1" customHeight="1">
      <c r="A19" s="20" t="s">
        <v>28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16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1:31" ht="29.1" customHeight="1">
      <c r="A20" s="20" t="s">
        <v>29</v>
      </c>
      <c r="B20" s="40">
        <v>7.4230766323531636</v>
      </c>
      <c r="C20" s="40">
        <v>9.8699832996505255E-3</v>
      </c>
      <c r="D20" s="40">
        <v>0.1420160238549715</v>
      </c>
      <c r="E20" s="40">
        <v>1.080066685697757</v>
      </c>
      <c r="F20" s="40">
        <v>6.1911239395007858</v>
      </c>
      <c r="G20" s="40">
        <v>6.7227622097619608E-2</v>
      </c>
      <c r="H20" s="40">
        <v>1.1823867540781341</v>
      </c>
      <c r="I20" s="40">
        <v>6.1734622561774106</v>
      </c>
      <c r="J20" s="16">
        <v>53.834240986093832</v>
      </c>
      <c r="K20" s="77">
        <v>2.7189010599037298</v>
      </c>
      <c r="L20" s="77">
        <v>10.33182402763417</v>
      </c>
      <c r="M20" s="77">
        <v>17.944746995364614</v>
      </c>
      <c r="N20" s="77">
        <v>22.838768903191323</v>
      </c>
      <c r="O20" s="77">
        <v>4.3502416958459662</v>
      </c>
      <c r="P20" s="77">
        <v>12.506944875557153</v>
      </c>
      <c r="Q20" s="77">
        <v>36.977054414690713</v>
      </c>
      <c r="U20" s="76"/>
      <c r="V20" s="76"/>
      <c r="W20" s="76"/>
      <c r="X20" s="76"/>
      <c r="Y20" s="39"/>
      <c r="Z20" s="73"/>
      <c r="AA20" s="73"/>
      <c r="AB20" s="73"/>
      <c r="AC20" s="73"/>
      <c r="AD20" s="73"/>
      <c r="AE20" s="73"/>
    </row>
    <row r="21" spans="1:31" ht="29.1" customHeight="1">
      <c r="A21" s="20" t="s">
        <v>30</v>
      </c>
      <c r="B21" s="40">
        <v>0.65947100858409413</v>
      </c>
      <c r="C21" s="40">
        <v>0</v>
      </c>
      <c r="D21" s="40">
        <v>2.2546017387490395E-2</v>
      </c>
      <c r="E21" s="40">
        <v>4.5092034774980791E-2</v>
      </c>
      <c r="F21" s="40">
        <v>0.59183295642162292</v>
      </c>
      <c r="G21" s="40">
        <v>0</v>
      </c>
      <c r="H21" s="40">
        <v>0</v>
      </c>
      <c r="I21" s="40">
        <v>0.65947100858409413</v>
      </c>
      <c r="J21" s="16">
        <v>4.1146481732169971</v>
      </c>
      <c r="K21" s="77">
        <v>0</v>
      </c>
      <c r="L21" s="77">
        <v>1.0286620433042493</v>
      </c>
      <c r="M21" s="77">
        <v>1.0286620433042493</v>
      </c>
      <c r="N21" s="77">
        <v>2.057324086608499</v>
      </c>
      <c r="O21" s="77">
        <v>0</v>
      </c>
      <c r="P21" s="77">
        <v>0</v>
      </c>
      <c r="Q21" s="77">
        <v>4.1146481732169971</v>
      </c>
      <c r="T21"/>
      <c r="U21" s="76"/>
      <c r="V21" s="76"/>
      <c r="W21" s="76"/>
      <c r="X21" s="76"/>
      <c r="Y21" s="39"/>
      <c r="Z21" s="73"/>
      <c r="AA21" s="73"/>
      <c r="AB21" s="73"/>
      <c r="AC21" s="73"/>
      <c r="AD21" s="73"/>
      <c r="AE21" s="73"/>
    </row>
    <row r="22" spans="1:31" ht="29.1" customHeight="1">
      <c r="A22" s="20" t="s">
        <v>31</v>
      </c>
      <c r="B22" s="40">
        <v>5.2812561900336751E-2</v>
      </c>
      <c r="C22" s="40">
        <v>0</v>
      </c>
      <c r="D22" s="40">
        <v>0</v>
      </c>
      <c r="E22" s="40">
        <v>5.2812561900336751E-2</v>
      </c>
      <c r="F22" s="40">
        <v>0</v>
      </c>
      <c r="G22" s="40">
        <v>0</v>
      </c>
      <c r="H22" s="40">
        <v>0</v>
      </c>
      <c r="I22" s="40">
        <v>5.2812561900336751E-2</v>
      </c>
      <c r="J22" s="16">
        <v>1.3564313549914973</v>
      </c>
      <c r="K22" s="77">
        <v>0</v>
      </c>
      <c r="L22" s="77">
        <v>0</v>
      </c>
      <c r="M22" s="77">
        <v>1.3564313549914973</v>
      </c>
      <c r="N22" s="77">
        <v>0</v>
      </c>
      <c r="O22" s="77">
        <v>0</v>
      </c>
      <c r="P22" s="77">
        <v>0</v>
      </c>
      <c r="Q22" s="77">
        <v>1.3564313549914973</v>
      </c>
      <c r="U22" s="76"/>
      <c r="V22" s="76"/>
      <c r="W22" s="76"/>
      <c r="X22" s="76"/>
      <c r="Y22" s="39"/>
      <c r="Z22" s="73"/>
      <c r="AA22" s="73"/>
      <c r="AB22" s="73"/>
      <c r="AC22" s="73"/>
      <c r="AD22" s="73"/>
      <c r="AE22" s="73"/>
    </row>
    <row r="23" spans="1:31" ht="29.1" customHeight="1">
      <c r="A23" s="20" t="s">
        <v>32</v>
      </c>
      <c r="B23" s="40">
        <v>0.68658684468329323</v>
      </c>
      <c r="C23" s="40">
        <v>0</v>
      </c>
      <c r="D23" s="40">
        <v>0</v>
      </c>
      <c r="E23" s="40">
        <v>0</v>
      </c>
      <c r="F23" s="40">
        <v>0.68658684468329323</v>
      </c>
      <c r="G23" s="40">
        <v>0</v>
      </c>
      <c r="H23" s="40">
        <v>0.68658684468329323</v>
      </c>
      <c r="I23" s="40">
        <v>0</v>
      </c>
      <c r="J23" s="16">
        <v>1.3018399912176728</v>
      </c>
      <c r="K23" s="77">
        <v>0</v>
      </c>
      <c r="L23" s="77">
        <v>0</v>
      </c>
      <c r="M23" s="77">
        <v>0</v>
      </c>
      <c r="N23" s="77">
        <v>1.3018399912176728</v>
      </c>
      <c r="O23" s="77">
        <v>0</v>
      </c>
      <c r="P23" s="77">
        <v>1.3018399912176728</v>
      </c>
      <c r="Q23" s="77">
        <v>0</v>
      </c>
      <c r="Z23" s="73"/>
      <c r="AA23" s="73"/>
      <c r="AB23" s="73"/>
      <c r="AC23" s="73"/>
      <c r="AD23" s="73"/>
      <c r="AE23" s="73"/>
    </row>
    <row r="24" spans="1:31" ht="29.1" customHeight="1">
      <c r="A24" s="20" t="s">
        <v>33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16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</row>
    <row r="25" spans="1:31" ht="29.1" customHeight="1">
      <c r="A25" s="20" t="s">
        <v>34</v>
      </c>
      <c r="B25" s="40">
        <v>6.8953907430199504</v>
      </c>
      <c r="C25" s="40">
        <v>0</v>
      </c>
      <c r="D25" s="40">
        <v>4.6298334160446923E-2</v>
      </c>
      <c r="E25" s="40">
        <v>0.36349931778863287</v>
      </c>
      <c r="F25" s="40">
        <v>6.4855930910708706</v>
      </c>
      <c r="G25" s="40">
        <v>0.11861556685734335</v>
      </c>
      <c r="H25" s="40">
        <v>4.3088061238082052</v>
      </c>
      <c r="I25" s="40">
        <v>2.4679690523544018</v>
      </c>
      <c r="J25" s="16">
        <v>29.328655482630221</v>
      </c>
      <c r="K25" s="77">
        <v>0</v>
      </c>
      <c r="L25" s="77">
        <v>2.7932052840600212</v>
      </c>
      <c r="M25" s="77">
        <v>8.3796158521800628</v>
      </c>
      <c r="N25" s="77">
        <v>18.155834346390137</v>
      </c>
      <c r="O25" s="77">
        <v>4.1898079260900314</v>
      </c>
      <c r="P25" s="77">
        <v>16.759231704360126</v>
      </c>
      <c r="Q25" s="77">
        <v>8.3796158521800628</v>
      </c>
      <c r="U25" s="76"/>
      <c r="V25" s="76"/>
      <c r="W25" s="76"/>
      <c r="X25" s="76"/>
      <c r="Y25" s="39"/>
      <c r="Z25" s="73"/>
      <c r="AA25" s="73"/>
      <c r="AB25" s="73"/>
      <c r="AC25" s="73"/>
      <c r="AD25" s="73"/>
      <c r="AE25" s="73"/>
    </row>
    <row r="26" spans="1:31" ht="29.1" customHeight="1">
      <c r="A26" s="20" t="s">
        <v>35</v>
      </c>
      <c r="B26" s="40">
        <v>0.20189994807688627</v>
      </c>
      <c r="C26" s="40">
        <v>0</v>
      </c>
      <c r="D26" s="40">
        <v>6.3273488001303396E-3</v>
      </c>
      <c r="E26" s="40">
        <v>6.6149555637726273E-2</v>
      </c>
      <c r="F26" s="40">
        <v>0.12942304363902968</v>
      </c>
      <c r="G26" s="40">
        <v>0</v>
      </c>
      <c r="H26" s="40">
        <v>3.6813665746212879E-2</v>
      </c>
      <c r="I26" s="40">
        <v>0.16508628233067341</v>
      </c>
      <c r="J26" s="16">
        <v>2.5194352495064445</v>
      </c>
      <c r="K26" s="77">
        <v>0</v>
      </c>
      <c r="L26" s="77">
        <v>0.83981174983548135</v>
      </c>
      <c r="M26" s="77">
        <v>0.83981174983548135</v>
      </c>
      <c r="N26" s="77">
        <v>0.83981174983548157</v>
      </c>
      <c r="O26" s="77">
        <v>0</v>
      </c>
      <c r="P26" s="77">
        <v>1.2597176247532222</v>
      </c>
      <c r="Q26" s="77">
        <v>1.2597176247532222</v>
      </c>
      <c r="U26" s="76"/>
      <c r="V26" s="76"/>
      <c r="W26" s="76"/>
      <c r="X26" s="76"/>
      <c r="Y26" s="39"/>
      <c r="Z26" s="73"/>
      <c r="AA26" s="73"/>
      <c r="AB26" s="73"/>
      <c r="AC26" s="73"/>
      <c r="AD26" s="73"/>
      <c r="AE26" s="73"/>
    </row>
    <row r="27" spans="1:31" ht="29.1" customHeight="1">
      <c r="A27" s="20" t="s">
        <v>36</v>
      </c>
      <c r="B27" s="40">
        <v>0.16394456025996981</v>
      </c>
      <c r="C27" s="40">
        <v>0</v>
      </c>
      <c r="D27" s="40">
        <v>3.4408117585425758E-2</v>
      </c>
      <c r="E27" s="40">
        <v>0.12953644267454403</v>
      </c>
      <c r="F27" s="40">
        <v>0</v>
      </c>
      <c r="G27" s="40">
        <v>0</v>
      </c>
      <c r="H27" s="40">
        <v>0</v>
      </c>
      <c r="I27" s="40">
        <v>0.16394456025996978</v>
      </c>
      <c r="J27" s="16">
        <v>4.432575147769553</v>
      </c>
      <c r="K27" s="77">
        <v>0</v>
      </c>
      <c r="L27" s="77">
        <v>1.477525049256518</v>
      </c>
      <c r="M27" s="77">
        <v>2.9550500985130355</v>
      </c>
      <c r="N27" s="77">
        <v>0</v>
      </c>
      <c r="O27" s="77">
        <v>0</v>
      </c>
      <c r="P27" s="77">
        <v>0</v>
      </c>
      <c r="Q27" s="77">
        <v>4.432575147769553</v>
      </c>
      <c r="U27" s="76"/>
      <c r="V27" s="76"/>
      <c r="W27" s="76"/>
      <c r="X27" s="76"/>
      <c r="Y27" s="39"/>
      <c r="Z27" s="73"/>
      <c r="AA27" s="73"/>
      <c r="AB27" s="73"/>
      <c r="AC27" s="73"/>
      <c r="AD27" s="73"/>
      <c r="AE27" s="73"/>
    </row>
    <row r="28" spans="1:31" ht="29.1" customHeight="1">
      <c r="A28" s="20" t="s">
        <v>37</v>
      </c>
      <c r="B28" s="40">
        <v>0.90657353999996515</v>
      </c>
      <c r="C28" s="40">
        <v>0</v>
      </c>
      <c r="D28" s="40">
        <v>0</v>
      </c>
      <c r="E28" s="40">
        <v>4.900397513513325E-2</v>
      </c>
      <c r="F28" s="40">
        <v>0.85756956486483193</v>
      </c>
      <c r="G28" s="40">
        <v>0</v>
      </c>
      <c r="H28" s="40">
        <v>0</v>
      </c>
      <c r="I28" s="40">
        <v>0.90657353999996515</v>
      </c>
      <c r="J28" s="16">
        <v>2.9810751540539391</v>
      </c>
      <c r="K28" s="77">
        <v>0</v>
      </c>
      <c r="L28" s="77">
        <v>0</v>
      </c>
      <c r="M28" s="77">
        <v>0.59621503081078786</v>
      </c>
      <c r="N28" s="77">
        <v>2.384860123243151</v>
      </c>
      <c r="O28" s="77">
        <v>0</v>
      </c>
      <c r="P28" s="77">
        <v>0</v>
      </c>
      <c r="Q28" s="77">
        <v>2.9810751540539391</v>
      </c>
    </row>
    <row r="29" spans="1:31" ht="29.1" customHeight="1">
      <c r="A29" s="20" t="s">
        <v>38</v>
      </c>
      <c r="B29" s="40">
        <v>1.1792997112235142</v>
      </c>
      <c r="C29" s="40">
        <v>0</v>
      </c>
      <c r="D29" s="40">
        <v>9.3807931574597714E-2</v>
      </c>
      <c r="E29" s="40">
        <v>0.5829492890707143</v>
      </c>
      <c r="F29" s="40">
        <v>0.50254249057820211</v>
      </c>
      <c r="G29" s="40">
        <v>0</v>
      </c>
      <c r="H29" s="40">
        <v>0.72031090316208968</v>
      </c>
      <c r="I29" s="40">
        <v>0.4589888080614245</v>
      </c>
      <c r="J29" s="16">
        <v>17.119947512364078</v>
      </c>
      <c r="K29" s="77">
        <v>0</v>
      </c>
      <c r="L29" s="77">
        <v>4.8914135749611658</v>
      </c>
      <c r="M29" s="77">
        <v>9.7828271499223316</v>
      </c>
      <c r="N29" s="77">
        <v>2.4457067874805833</v>
      </c>
      <c r="O29" s="77">
        <v>0</v>
      </c>
      <c r="P29" s="77">
        <v>4.8914135749611649</v>
      </c>
      <c r="Q29" s="77">
        <v>12.228533937402911</v>
      </c>
      <c r="T29"/>
      <c r="U29" s="76"/>
      <c r="V29" s="76"/>
      <c r="W29" s="76"/>
      <c r="X29" s="76"/>
      <c r="Y29" s="39"/>
      <c r="Z29" s="73"/>
      <c r="AA29" s="73"/>
      <c r="AB29" s="73"/>
      <c r="AC29" s="73"/>
      <c r="AD29" s="73"/>
      <c r="AE29" s="73"/>
    </row>
    <row r="30" spans="1:31" ht="29.1" customHeight="1">
      <c r="A30" s="20" t="s">
        <v>39</v>
      </c>
      <c r="B30" s="40">
        <v>0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16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1:31" ht="29.1" customHeight="1">
      <c r="A31" s="20" t="s">
        <v>40</v>
      </c>
      <c r="B31" s="40">
        <v>4.4706054057642284</v>
      </c>
      <c r="C31" s="40">
        <v>1.0383203131298873E-2</v>
      </c>
      <c r="D31" s="40">
        <v>0.1947455484970666</v>
      </c>
      <c r="E31" s="40">
        <v>0.72235323506650173</v>
      </c>
      <c r="F31" s="40">
        <v>3.5431234190693619</v>
      </c>
      <c r="G31" s="40">
        <v>3.8366303768841932E-2</v>
      </c>
      <c r="H31" s="40">
        <v>0.75033633570404479</v>
      </c>
      <c r="I31" s="40">
        <v>3.6819027662913424</v>
      </c>
      <c r="J31" s="16">
        <v>41.469692749321332</v>
      </c>
      <c r="K31" s="77">
        <v>3.0718290925423215</v>
      </c>
      <c r="L31" s="77">
        <v>15.359145462711606</v>
      </c>
      <c r="M31" s="77">
        <v>13.823230916440444</v>
      </c>
      <c r="N31" s="77">
        <v>9.2154872776269627</v>
      </c>
      <c r="O31" s="77">
        <v>6.1436581850846412</v>
      </c>
      <c r="P31" s="77">
        <v>18.430974555253925</v>
      </c>
      <c r="Q31" s="77">
        <v>16.895060008982764</v>
      </c>
      <c r="T31"/>
      <c r="U31" s="76"/>
      <c r="V31" s="76"/>
      <c r="W31" s="76"/>
      <c r="X31" s="76"/>
      <c r="Y31" s="39"/>
      <c r="Z31" s="73"/>
      <c r="AA31" s="73"/>
      <c r="AB31" s="73"/>
      <c r="AC31" s="73"/>
      <c r="AD31" s="73"/>
      <c r="AE31" s="73"/>
    </row>
    <row r="32" spans="1:31" ht="29.1" customHeight="1">
      <c r="A32" s="20" t="s">
        <v>41</v>
      </c>
      <c r="B32" s="40">
        <v>5.6241902429152453E-2</v>
      </c>
      <c r="C32" s="40">
        <v>0</v>
      </c>
      <c r="D32" s="40">
        <v>0</v>
      </c>
      <c r="E32" s="40">
        <v>5.6241902429152453E-2</v>
      </c>
      <c r="F32" s="40">
        <v>0</v>
      </c>
      <c r="G32" s="40">
        <v>0</v>
      </c>
      <c r="H32" s="40">
        <v>5.6241902429152453E-2</v>
      </c>
      <c r="I32" s="40">
        <v>0</v>
      </c>
      <c r="J32" s="16">
        <v>0.82113177546562577</v>
      </c>
      <c r="K32" s="77">
        <v>0</v>
      </c>
      <c r="L32" s="77">
        <v>0</v>
      </c>
      <c r="M32" s="77">
        <v>0.82113177546562577</v>
      </c>
      <c r="N32" s="77">
        <v>0</v>
      </c>
      <c r="O32" s="77">
        <v>0</v>
      </c>
      <c r="P32" s="77">
        <v>0.82113177546562577</v>
      </c>
      <c r="Q32" s="77">
        <v>0</v>
      </c>
      <c r="U32" s="76"/>
      <c r="V32" s="76"/>
      <c r="W32" s="76"/>
      <c r="X32" s="76"/>
      <c r="Y32" s="39"/>
      <c r="Z32" s="73"/>
      <c r="AA32" s="73"/>
      <c r="AB32" s="73"/>
      <c r="AC32" s="73"/>
      <c r="AD32" s="73"/>
      <c r="AE32" s="73"/>
    </row>
    <row r="33" spans="1:31" ht="29.1" customHeight="1">
      <c r="A33" s="22" t="s">
        <v>42</v>
      </c>
      <c r="B33" s="40">
        <v>1.6457611004244819</v>
      </c>
      <c r="C33" s="40">
        <v>4.0880010774360957E-3</v>
      </c>
      <c r="D33" s="40">
        <v>3.4861564743691155E-2</v>
      </c>
      <c r="E33" s="40">
        <v>0.1589778196780704</v>
      </c>
      <c r="F33" s="40">
        <v>1.4478337149252842</v>
      </c>
      <c r="G33" s="40">
        <v>6.5862239580914876E-3</v>
      </c>
      <c r="H33" s="40">
        <v>0.13115670123440809</v>
      </c>
      <c r="I33" s="40">
        <v>1.5080181752319823</v>
      </c>
      <c r="J33" s="16">
        <v>9.1185135143921805</v>
      </c>
      <c r="K33" s="77">
        <v>0.82895577403565279</v>
      </c>
      <c r="L33" s="77">
        <v>3.3158230961426112</v>
      </c>
      <c r="M33" s="77">
        <v>2.4868673221069582</v>
      </c>
      <c r="N33" s="77">
        <v>2.4868673221069586</v>
      </c>
      <c r="O33" s="77">
        <v>0.82895577403565279</v>
      </c>
      <c r="P33" s="77">
        <v>4.1447788701782642</v>
      </c>
      <c r="Q33" s="77">
        <v>4.1447788701782642</v>
      </c>
      <c r="T33"/>
      <c r="U33" s="76"/>
      <c r="V33" s="76"/>
      <c r="W33" s="76"/>
      <c r="X33" s="76"/>
      <c r="Y33" s="39"/>
      <c r="Z33" s="73"/>
      <c r="AA33" s="73"/>
      <c r="AB33" s="73"/>
      <c r="AC33" s="73"/>
      <c r="AD33" s="73"/>
      <c r="AE33" s="73"/>
    </row>
    <row r="34" spans="1:31" s="24" customFormat="1" ht="29.1" customHeight="1">
      <c r="A34" s="23" t="s">
        <v>43</v>
      </c>
      <c r="B34" s="41">
        <v>31.83100490895923</v>
      </c>
      <c r="C34" s="41">
        <v>3.4878568356439273E-2</v>
      </c>
      <c r="D34" s="41">
        <v>0.75967550390907301</v>
      </c>
      <c r="E34" s="41">
        <v>6.1756736686004086</v>
      </c>
      <c r="F34" s="41">
        <v>24.860777168093311</v>
      </c>
      <c r="G34" s="41">
        <v>0.3112311555970585</v>
      </c>
      <c r="H34" s="41">
        <v>9.3581836513452554</v>
      </c>
      <c r="I34" s="41">
        <v>22.161590102016916</v>
      </c>
      <c r="J34" s="46">
        <v>246.57287134724373</v>
      </c>
      <c r="K34" s="78">
        <v>9.473783061944836</v>
      </c>
      <c r="L34" s="78">
        <v>55.130729832785448</v>
      </c>
      <c r="M34" s="78">
        <v>109.15453547269162</v>
      </c>
      <c r="N34" s="78">
        <v>72.81382297982185</v>
      </c>
      <c r="O34" s="78">
        <v>19.280359276884699</v>
      </c>
      <c r="P34" s="78">
        <v>91.950317334366048</v>
      </c>
      <c r="Q34" s="78">
        <v>135.34219473599305</v>
      </c>
      <c r="S34" s="2"/>
      <c r="T34" s="2"/>
      <c r="U34" s="2"/>
      <c r="V34" s="2"/>
      <c r="W34" s="2"/>
      <c r="X34" s="2"/>
      <c r="Y34" s="39"/>
      <c r="Z34" s="2"/>
      <c r="AA34" s="2"/>
      <c r="AB34" s="2"/>
      <c r="AC34" s="2"/>
      <c r="AD34" s="2"/>
      <c r="AE34" s="2"/>
    </row>
    <row r="35" spans="1:31" s="25" customFormat="1" ht="29.1" customHeight="1">
      <c r="B35" s="42"/>
      <c r="C35" s="42"/>
      <c r="D35" s="42"/>
      <c r="E35" s="42"/>
      <c r="F35" s="42"/>
      <c r="G35" s="42"/>
      <c r="H35" s="42"/>
      <c r="I35" s="42"/>
      <c r="K35" s="76"/>
      <c r="L35" s="76"/>
      <c r="M35" s="76"/>
      <c r="N35" s="76"/>
      <c r="O35" s="76"/>
      <c r="P35" s="76"/>
      <c r="Q35" s="7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30" customHeight="1">
      <c r="A36" s="26" t="s">
        <v>44</v>
      </c>
      <c r="B36" s="40">
        <v>0.10436667476088107</v>
      </c>
      <c r="C36" s="40">
        <v>0</v>
      </c>
      <c r="D36" s="40">
        <v>0</v>
      </c>
      <c r="E36" s="40">
        <v>7.4547624829200765E-3</v>
      </c>
      <c r="F36" s="40">
        <v>9.691191227796099E-2</v>
      </c>
      <c r="G36" s="40">
        <v>0</v>
      </c>
      <c r="H36" s="40">
        <v>0</v>
      </c>
      <c r="I36" s="40">
        <v>0.10436667476088107</v>
      </c>
      <c r="J36" s="16">
        <v>0.8162964918797484</v>
      </c>
      <c r="K36" s="77">
        <v>0</v>
      </c>
      <c r="L36" s="77">
        <v>0</v>
      </c>
      <c r="M36" s="77">
        <v>0.2720988306265828</v>
      </c>
      <c r="N36" s="77">
        <v>0.5441976612531656</v>
      </c>
      <c r="O36" s="77">
        <v>0</v>
      </c>
      <c r="P36" s="77">
        <v>0</v>
      </c>
      <c r="Q36" s="77">
        <v>0.8162964918797484</v>
      </c>
      <c r="T36"/>
      <c r="U36" s="76"/>
      <c r="V36" s="76"/>
      <c r="W36" s="76"/>
      <c r="X36" s="76"/>
      <c r="Y36" s="39"/>
      <c r="Z36" s="73"/>
      <c r="AA36" s="73"/>
      <c r="AB36" s="73"/>
      <c r="AC36" s="73"/>
      <c r="AD36" s="73"/>
      <c r="AE36" s="73"/>
    </row>
    <row r="37" spans="1:31" ht="30" customHeight="1">
      <c r="A37" s="26" t="s">
        <v>45</v>
      </c>
      <c r="B37" s="40">
        <v>7.5342465753424653E-2</v>
      </c>
      <c r="C37" s="40">
        <v>0</v>
      </c>
      <c r="D37" s="40">
        <v>1.5068493150684929E-2</v>
      </c>
      <c r="E37" s="40">
        <v>6.0273972602739714E-2</v>
      </c>
      <c r="F37" s="40">
        <v>0</v>
      </c>
      <c r="G37" s="40">
        <v>0</v>
      </c>
      <c r="H37" s="40">
        <v>0</v>
      </c>
      <c r="I37" s="40">
        <v>7.5342465753424639E-2</v>
      </c>
      <c r="J37" s="16">
        <v>1.9999999999999996</v>
      </c>
      <c r="K37" s="77">
        <v>0</v>
      </c>
      <c r="L37" s="77">
        <v>0.99999999999999978</v>
      </c>
      <c r="M37" s="77">
        <v>0.99999999999999978</v>
      </c>
      <c r="N37" s="77">
        <v>0</v>
      </c>
      <c r="O37" s="77">
        <v>0</v>
      </c>
      <c r="P37" s="77">
        <v>0</v>
      </c>
      <c r="Q37" s="77">
        <v>1.9999999999999996</v>
      </c>
      <c r="U37" s="76"/>
      <c r="V37" s="76"/>
      <c r="W37" s="76"/>
      <c r="X37" s="76"/>
      <c r="Y37" s="39"/>
      <c r="Z37" s="73"/>
      <c r="AA37" s="73"/>
      <c r="AB37" s="73"/>
      <c r="AC37" s="73"/>
      <c r="AD37" s="73"/>
      <c r="AE37" s="73"/>
    </row>
    <row r="38" spans="1:31" ht="30" customHeight="1">
      <c r="A38" s="26" t="s">
        <v>46</v>
      </c>
      <c r="B38" s="40">
        <v>0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16">
        <v>0</v>
      </c>
      <c r="K38" s="16"/>
      <c r="L38" s="16"/>
      <c r="M38" s="16"/>
      <c r="N38" s="16"/>
      <c r="O38" s="77">
        <v>0</v>
      </c>
      <c r="P38" s="77">
        <v>0</v>
      </c>
      <c r="Q38" s="77">
        <v>0</v>
      </c>
      <c r="S38" s="24"/>
      <c r="T38" s="24"/>
      <c r="U38" s="24"/>
      <c r="V38" s="24"/>
      <c r="W38" s="24"/>
      <c r="X38" s="24"/>
      <c r="Y38" s="73"/>
      <c r="Z38" s="24"/>
      <c r="AA38" s="24"/>
      <c r="AB38" s="24"/>
      <c r="AC38" s="24"/>
      <c r="AD38" s="24"/>
      <c r="AE38" s="24"/>
    </row>
    <row r="39" spans="1:31" s="25" customFormat="1" ht="30" customHeight="1">
      <c r="A39" s="27"/>
      <c r="B39" s="28"/>
      <c r="C39" s="28"/>
      <c r="D39" s="28"/>
      <c r="E39" s="28"/>
      <c r="F39" s="28"/>
      <c r="G39" s="28"/>
      <c r="H39" s="28"/>
      <c r="I39" s="28"/>
      <c r="K39" s="2"/>
      <c r="L39" s="2"/>
      <c r="M39" s="2"/>
      <c r="N39" s="2"/>
      <c r="O39" s="2"/>
      <c r="P39" s="2"/>
      <c r="Q39" s="2"/>
      <c r="R39" s="2"/>
      <c r="Y39" s="2"/>
      <c r="Z39" s="2"/>
      <c r="AA39" s="2"/>
    </row>
    <row r="40" spans="1:31" s="24" customFormat="1" ht="36" customHeight="1">
      <c r="A40" s="29" t="s">
        <v>7</v>
      </c>
      <c r="B40" s="30">
        <v>32.010714049473535</v>
      </c>
      <c r="C40" s="57">
        <v>3.4878568356439273E-2</v>
      </c>
      <c r="D40" s="57">
        <v>0.77474399705975794</v>
      </c>
      <c r="E40" s="57">
        <v>6.2434024036860691</v>
      </c>
      <c r="F40" s="57">
        <v>24.957689080371271</v>
      </c>
      <c r="G40" s="57">
        <v>0.3112311555970585</v>
      </c>
      <c r="H40" s="57">
        <v>9.3581836513452554</v>
      </c>
      <c r="I40" s="57">
        <v>22.341299242531225</v>
      </c>
      <c r="J40" s="46">
        <v>249.38916783912347</v>
      </c>
      <c r="K40" s="31">
        <v>9.473783061944836</v>
      </c>
      <c r="L40" s="31">
        <v>56.130729832785448</v>
      </c>
      <c r="M40" s="31">
        <v>110.42663430331821</v>
      </c>
      <c r="N40" s="31">
        <v>73.358020641075015</v>
      </c>
      <c r="O40" s="31">
        <v>19.280359276884699</v>
      </c>
      <c r="P40" s="31">
        <v>91.950317334366048</v>
      </c>
      <c r="Q40" s="31">
        <v>138.15849122787279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>
      <c r="Y41" s="73"/>
    </row>
    <row r="42" spans="1:31">
      <c r="Y42" s="73"/>
    </row>
    <row r="43" spans="1:31">
      <c r="S43" s="25"/>
      <c r="T43" s="25"/>
      <c r="U43" s="25"/>
      <c r="V43" s="25"/>
      <c r="W43" s="25"/>
      <c r="X43" s="25"/>
      <c r="Y43" s="24"/>
      <c r="Z43" s="24"/>
      <c r="AA43" s="24"/>
      <c r="AB43" s="25"/>
      <c r="AC43" s="25"/>
      <c r="AD43" s="25"/>
      <c r="AE43" s="25"/>
    </row>
    <row r="44" spans="1:31" ht="18" thickBot="1">
      <c r="S44" s="24"/>
      <c r="T44" s="24"/>
      <c r="U44" s="24"/>
      <c r="V44" s="24"/>
      <c r="W44" s="24"/>
      <c r="X44" s="24"/>
      <c r="Y44" s="25"/>
      <c r="Z44" s="25"/>
      <c r="AA44" s="25"/>
      <c r="AB44" s="24"/>
      <c r="AC44" s="24"/>
      <c r="AD44" s="24"/>
      <c r="AE44" s="24"/>
    </row>
    <row r="45" spans="1:31" ht="32.25" thickBot="1">
      <c r="A45" s="169" t="s">
        <v>47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1"/>
    </row>
    <row r="47" spans="1:31" ht="30" customHeight="1">
      <c r="A47" s="7"/>
      <c r="B47" s="172" t="s">
        <v>1</v>
      </c>
      <c r="C47" s="129" t="s">
        <v>54</v>
      </c>
      <c r="D47" s="130"/>
      <c r="E47" s="130"/>
      <c r="F47" s="131"/>
      <c r="G47" s="129" t="s">
        <v>97</v>
      </c>
      <c r="H47" s="130"/>
      <c r="I47" s="131"/>
      <c r="J47" s="119" t="s">
        <v>2</v>
      </c>
      <c r="K47" s="139" t="s">
        <v>82</v>
      </c>
      <c r="L47" s="140"/>
      <c r="M47" s="140"/>
      <c r="N47" s="141"/>
      <c r="O47" s="139" t="s">
        <v>115</v>
      </c>
      <c r="P47" s="140"/>
      <c r="Q47" s="141"/>
      <c r="Y47" s="25"/>
    </row>
    <row r="48" spans="1:31" ht="26.1" customHeight="1">
      <c r="A48" s="7"/>
      <c r="B48" s="173"/>
      <c r="C48" s="132"/>
      <c r="D48" s="133"/>
      <c r="E48" s="133"/>
      <c r="F48" s="134"/>
      <c r="G48" s="132"/>
      <c r="H48" s="133"/>
      <c r="I48" s="134"/>
      <c r="J48" s="120"/>
      <c r="K48" s="142"/>
      <c r="L48" s="143"/>
      <c r="M48" s="143"/>
      <c r="N48" s="144"/>
      <c r="O48" s="142"/>
      <c r="P48" s="143"/>
      <c r="Q48" s="144"/>
      <c r="Y48" s="25"/>
      <c r="Z48" s="25"/>
      <c r="AA48" s="25"/>
    </row>
    <row r="49" spans="1:27" ht="26.1" customHeight="1">
      <c r="A49" s="7"/>
      <c r="B49" s="174"/>
      <c r="C49" s="12" t="s">
        <v>83</v>
      </c>
      <c r="D49" s="12" t="s">
        <v>84</v>
      </c>
      <c r="E49" s="12" t="s">
        <v>85</v>
      </c>
      <c r="F49" s="12" t="s">
        <v>86</v>
      </c>
      <c r="G49" s="12" t="s">
        <v>98</v>
      </c>
      <c r="H49" s="12" t="s">
        <v>94</v>
      </c>
      <c r="I49" s="12" t="s">
        <v>99</v>
      </c>
      <c r="J49" s="121"/>
      <c r="K49" s="13" t="s">
        <v>83</v>
      </c>
      <c r="L49" s="13" t="s">
        <v>84</v>
      </c>
      <c r="M49" s="13" t="s">
        <v>85</v>
      </c>
      <c r="N49" s="13" t="s">
        <v>86</v>
      </c>
      <c r="O49" s="13" t="s">
        <v>98</v>
      </c>
      <c r="P49" s="13" t="s">
        <v>94</v>
      </c>
      <c r="Q49" s="13" t="s">
        <v>99</v>
      </c>
      <c r="Y49" s="47"/>
      <c r="Z49" s="24"/>
      <c r="AA49" s="24"/>
    </row>
    <row r="50" spans="1:27" ht="29.1" customHeight="1">
      <c r="A50" s="15" t="s">
        <v>12</v>
      </c>
      <c r="B50" s="34" t="s">
        <v>57</v>
      </c>
      <c r="C50" s="34" t="s">
        <v>74</v>
      </c>
      <c r="D50" s="34" t="s">
        <v>74</v>
      </c>
      <c r="E50" s="34" t="s">
        <v>74</v>
      </c>
      <c r="F50" s="34" t="s">
        <v>74</v>
      </c>
      <c r="G50" s="34" t="s">
        <v>74</v>
      </c>
      <c r="H50" s="34" t="s">
        <v>74</v>
      </c>
      <c r="I50" s="34" t="s">
        <v>74</v>
      </c>
      <c r="J50" s="35" t="s">
        <v>74</v>
      </c>
      <c r="K50" s="35" t="s">
        <v>74</v>
      </c>
      <c r="L50" s="35" t="s">
        <v>74</v>
      </c>
      <c r="M50" s="35" t="s">
        <v>74</v>
      </c>
      <c r="N50" s="35" t="s">
        <v>74</v>
      </c>
      <c r="O50" s="35" t="s">
        <v>74</v>
      </c>
      <c r="P50" s="35" t="s">
        <v>74</v>
      </c>
      <c r="Q50" s="35" t="s">
        <v>74</v>
      </c>
    </row>
    <row r="51" spans="1:27" ht="29.1" customHeight="1">
      <c r="A51" s="20" t="s">
        <v>16</v>
      </c>
      <c r="B51" s="34" t="s">
        <v>57</v>
      </c>
      <c r="C51" s="34" t="s">
        <v>74</v>
      </c>
      <c r="D51" s="34" t="s">
        <v>74</v>
      </c>
      <c r="E51" s="34" t="s">
        <v>74</v>
      </c>
      <c r="F51" s="34" t="s">
        <v>74</v>
      </c>
      <c r="G51" s="34" t="s">
        <v>74</v>
      </c>
      <c r="H51" s="34" t="s">
        <v>74</v>
      </c>
      <c r="I51" s="34" t="s">
        <v>74</v>
      </c>
      <c r="J51" s="35" t="s">
        <v>74</v>
      </c>
      <c r="K51" s="35" t="s">
        <v>74</v>
      </c>
      <c r="L51" s="35" t="s">
        <v>74</v>
      </c>
      <c r="M51" s="35" t="s">
        <v>74</v>
      </c>
      <c r="N51" s="35" t="s">
        <v>74</v>
      </c>
      <c r="O51" s="35" t="s">
        <v>74</v>
      </c>
      <c r="P51" s="35" t="s">
        <v>74</v>
      </c>
      <c r="Q51" s="35" t="s">
        <v>74</v>
      </c>
    </row>
    <row r="52" spans="1:27" ht="29.1" customHeight="1">
      <c r="A52" s="20" t="s">
        <v>17</v>
      </c>
      <c r="B52" s="34" t="s">
        <v>57</v>
      </c>
      <c r="C52" s="34" t="s">
        <v>74</v>
      </c>
      <c r="D52" s="34" t="s">
        <v>74</v>
      </c>
      <c r="E52" s="34" t="s">
        <v>74</v>
      </c>
      <c r="F52" s="34" t="s">
        <v>74</v>
      </c>
      <c r="G52" s="34" t="s">
        <v>74</v>
      </c>
      <c r="H52" s="34" t="s">
        <v>74</v>
      </c>
      <c r="I52" s="34" t="s">
        <v>74</v>
      </c>
      <c r="J52" s="35" t="s">
        <v>74</v>
      </c>
      <c r="K52" s="35" t="s">
        <v>74</v>
      </c>
      <c r="L52" s="35" t="s">
        <v>74</v>
      </c>
      <c r="M52" s="35" t="s">
        <v>74</v>
      </c>
      <c r="N52" s="35" t="s">
        <v>74</v>
      </c>
      <c r="O52" s="35" t="s">
        <v>74</v>
      </c>
      <c r="P52" s="35" t="s">
        <v>74</v>
      </c>
      <c r="Q52" s="35" t="s">
        <v>74</v>
      </c>
    </row>
    <row r="53" spans="1:27" ht="29.1" customHeight="1">
      <c r="A53" s="20" t="s">
        <v>18</v>
      </c>
      <c r="B53" s="34" t="s">
        <v>57</v>
      </c>
      <c r="C53" s="34" t="s">
        <v>74</v>
      </c>
      <c r="D53" s="34" t="s">
        <v>74</v>
      </c>
      <c r="E53" s="34" t="s">
        <v>74</v>
      </c>
      <c r="F53" s="34" t="s">
        <v>74</v>
      </c>
      <c r="G53" s="34" t="s">
        <v>74</v>
      </c>
      <c r="H53" s="34" t="s">
        <v>74</v>
      </c>
      <c r="I53" s="34" t="s">
        <v>74</v>
      </c>
      <c r="J53" s="35" t="s">
        <v>74</v>
      </c>
      <c r="K53" s="35" t="s">
        <v>74</v>
      </c>
      <c r="L53" s="35" t="s">
        <v>74</v>
      </c>
      <c r="M53" s="35" t="s">
        <v>74</v>
      </c>
      <c r="N53" s="35" t="s">
        <v>74</v>
      </c>
      <c r="O53" s="35" t="s">
        <v>74</v>
      </c>
      <c r="P53" s="35" t="s">
        <v>74</v>
      </c>
      <c r="Q53" s="35" t="s">
        <v>74</v>
      </c>
    </row>
    <row r="54" spans="1:27" ht="29.1" customHeight="1">
      <c r="A54" s="20" t="s">
        <v>19</v>
      </c>
      <c r="B54" s="34" t="s">
        <v>57</v>
      </c>
      <c r="C54" s="34" t="s">
        <v>74</v>
      </c>
      <c r="D54" s="34" t="s">
        <v>74</v>
      </c>
      <c r="E54" s="34" t="s">
        <v>74</v>
      </c>
      <c r="F54" s="34" t="s">
        <v>74</v>
      </c>
      <c r="G54" s="34" t="s">
        <v>74</v>
      </c>
      <c r="H54" s="34" t="s">
        <v>74</v>
      </c>
      <c r="I54" s="34" t="s">
        <v>74</v>
      </c>
      <c r="J54" s="35" t="s">
        <v>74</v>
      </c>
      <c r="K54" s="35" t="s">
        <v>74</v>
      </c>
      <c r="L54" s="35" t="s">
        <v>74</v>
      </c>
      <c r="M54" s="35" t="s">
        <v>74</v>
      </c>
      <c r="N54" s="35" t="s">
        <v>74</v>
      </c>
      <c r="O54" s="35" t="s">
        <v>74</v>
      </c>
      <c r="P54" s="35" t="s">
        <v>74</v>
      </c>
      <c r="Q54" s="35" t="s">
        <v>74</v>
      </c>
    </row>
    <row r="55" spans="1:27" ht="29.1" customHeight="1">
      <c r="A55" s="20" t="s">
        <v>20</v>
      </c>
      <c r="B55" s="34" t="s">
        <v>57</v>
      </c>
      <c r="C55" s="34" t="s">
        <v>74</v>
      </c>
      <c r="D55" s="34" t="s">
        <v>74</v>
      </c>
      <c r="E55" s="34" t="s">
        <v>74</v>
      </c>
      <c r="F55" s="34" t="s">
        <v>74</v>
      </c>
      <c r="G55" s="34" t="s">
        <v>74</v>
      </c>
      <c r="H55" s="34" t="s">
        <v>74</v>
      </c>
      <c r="I55" s="34" t="s">
        <v>74</v>
      </c>
      <c r="J55" s="35" t="s">
        <v>74</v>
      </c>
      <c r="K55" s="35" t="s">
        <v>74</v>
      </c>
      <c r="L55" s="35" t="s">
        <v>74</v>
      </c>
      <c r="M55" s="35" t="s">
        <v>74</v>
      </c>
      <c r="N55" s="35" t="s">
        <v>74</v>
      </c>
      <c r="O55" s="35" t="s">
        <v>74</v>
      </c>
      <c r="P55" s="35" t="s">
        <v>74</v>
      </c>
      <c r="Q55" s="35" t="s">
        <v>74</v>
      </c>
    </row>
    <row r="56" spans="1:27" ht="29.1" customHeight="1">
      <c r="A56" s="20" t="s">
        <v>21</v>
      </c>
      <c r="B56" s="34" t="s">
        <v>57</v>
      </c>
      <c r="C56" s="34" t="s">
        <v>74</v>
      </c>
      <c r="D56" s="34" t="s">
        <v>74</v>
      </c>
      <c r="E56" s="34" t="s">
        <v>74</v>
      </c>
      <c r="F56" s="34" t="s">
        <v>74</v>
      </c>
      <c r="G56" s="34" t="s">
        <v>74</v>
      </c>
      <c r="H56" s="34" t="s">
        <v>74</v>
      </c>
      <c r="I56" s="34" t="s">
        <v>74</v>
      </c>
      <c r="J56" s="35" t="s">
        <v>74</v>
      </c>
      <c r="K56" s="35" t="s">
        <v>74</v>
      </c>
      <c r="L56" s="35" t="s">
        <v>74</v>
      </c>
      <c r="M56" s="35" t="s">
        <v>74</v>
      </c>
      <c r="N56" s="35" t="s">
        <v>74</v>
      </c>
      <c r="O56" s="35" t="s">
        <v>74</v>
      </c>
      <c r="P56" s="35" t="s">
        <v>74</v>
      </c>
      <c r="Q56" s="35" t="s">
        <v>74</v>
      </c>
    </row>
    <row r="57" spans="1:27" ht="29.1" customHeight="1">
      <c r="A57" s="20" t="s">
        <v>22</v>
      </c>
      <c r="B57" s="34" t="s">
        <v>57</v>
      </c>
      <c r="C57" s="34" t="s">
        <v>74</v>
      </c>
      <c r="D57" s="34" t="s">
        <v>74</v>
      </c>
      <c r="E57" s="34" t="s">
        <v>74</v>
      </c>
      <c r="F57" s="34" t="s">
        <v>74</v>
      </c>
      <c r="G57" s="34" t="s">
        <v>74</v>
      </c>
      <c r="H57" s="34" t="s">
        <v>74</v>
      </c>
      <c r="I57" s="34" t="s">
        <v>74</v>
      </c>
      <c r="J57" s="35" t="s">
        <v>74</v>
      </c>
      <c r="K57" s="35" t="s">
        <v>74</v>
      </c>
      <c r="L57" s="35" t="s">
        <v>74</v>
      </c>
      <c r="M57" s="35" t="s">
        <v>74</v>
      </c>
      <c r="N57" s="35" t="s">
        <v>74</v>
      </c>
      <c r="O57" s="35" t="s">
        <v>74</v>
      </c>
      <c r="P57" s="35" t="s">
        <v>74</v>
      </c>
      <c r="Q57" s="35" t="s">
        <v>74</v>
      </c>
    </row>
    <row r="58" spans="1:27" ht="29.1" customHeight="1">
      <c r="A58" s="20" t="s">
        <v>23</v>
      </c>
      <c r="B58" s="34" t="s">
        <v>57</v>
      </c>
      <c r="C58" s="34" t="s">
        <v>74</v>
      </c>
      <c r="D58" s="34" t="s">
        <v>74</v>
      </c>
      <c r="E58" s="34" t="s">
        <v>74</v>
      </c>
      <c r="F58" s="34" t="s">
        <v>74</v>
      </c>
      <c r="G58" s="34" t="s">
        <v>74</v>
      </c>
      <c r="H58" s="34" t="s">
        <v>74</v>
      </c>
      <c r="I58" s="34" t="s">
        <v>74</v>
      </c>
      <c r="J58" s="35" t="s">
        <v>74</v>
      </c>
      <c r="K58" s="35" t="s">
        <v>74</v>
      </c>
      <c r="L58" s="35" t="s">
        <v>74</v>
      </c>
      <c r="M58" s="35" t="s">
        <v>74</v>
      </c>
      <c r="N58" s="35" t="s">
        <v>74</v>
      </c>
      <c r="O58" s="35" t="s">
        <v>74</v>
      </c>
      <c r="P58" s="35" t="s">
        <v>74</v>
      </c>
      <c r="Q58" s="35" t="s">
        <v>74</v>
      </c>
    </row>
    <row r="59" spans="1:27" ht="29.1" customHeight="1">
      <c r="A59" s="20" t="s">
        <v>24</v>
      </c>
      <c r="B59" s="34" t="s">
        <v>57</v>
      </c>
      <c r="C59" s="34" t="s">
        <v>74</v>
      </c>
      <c r="D59" s="34" t="s">
        <v>74</v>
      </c>
      <c r="E59" s="34" t="s">
        <v>74</v>
      </c>
      <c r="F59" s="34" t="s">
        <v>74</v>
      </c>
      <c r="G59" s="34" t="s">
        <v>74</v>
      </c>
      <c r="H59" s="34" t="s">
        <v>74</v>
      </c>
      <c r="I59" s="34" t="s">
        <v>74</v>
      </c>
      <c r="J59" s="35" t="s">
        <v>74</v>
      </c>
      <c r="K59" s="35" t="s">
        <v>74</v>
      </c>
      <c r="L59" s="35" t="s">
        <v>74</v>
      </c>
      <c r="M59" s="35" t="s">
        <v>74</v>
      </c>
      <c r="N59" s="35" t="s">
        <v>74</v>
      </c>
      <c r="O59" s="35" t="s">
        <v>74</v>
      </c>
      <c r="P59" s="35" t="s">
        <v>74</v>
      </c>
      <c r="Q59" s="35" t="s">
        <v>74</v>
      </c>
    </row>
    <row r="60" spans="1:27" ht="29.1" customHeight="1">
      <c r="A60" s="21" t="s">
        <v>25</v>
      </c>
      <c r="B60" s="34" t="s">
        <v>57</v>
      </c>
      <c r="C60" s="34" t="s">
        <v>74</v>
      </c>
      <c r="D60" s="34" t="s">
        <v>74</v>
      </c>
      <c r="E60" s="34" t="s">
        <v>74</v>
      </c>
      <c r="F60" s="34" t="s">
        <v>74</v>
      </c>
      <c r="G60" s="34" t="s">
        <v>74</v>
      </c>
      <c r="H60" s="34" t="s">
        <v>74</v>
      </c>
      <c r="I60" s="34" t="s">
        <v>74</v>
      </c>
      <c r="J60" s="35" t="s">
        <v>74</v>
      </c>
      <c r="K60" s="35" t="s">
        <v>74</v>
      </c>
      <c r="L60" s="35" t="s">
        <v>74</v>
      </c>
      <c r="M60" s="35" t="s">
        <v>74</v>
      </c>
      <c r="N60" s="35" t="s">
        <v>74</v>
      </c>
      <c r="O60" s="35" t="s">
        <v>74</v>
      </c>
      <c r="P60" s="35" t="s">
        <v>74</v>
      </c>
      <c r="Q60" s="35" t="s">
        <v>74</v>
      </c>
    </row>
    <row r="61" spans="1:27" ht="29.1" customHeight="1">
      <c r="A61" s="20" t="s">
        <v>26</v>
      </c>
      <c r="B61" s="34" t="s">
        <v>57</v>
      </c>
      <c r="C61" s="34" t="s">
        <v>74</v>
      </c>
      <c r="D61" s="34" t="s">
        <v>74</v>
      </c>
      <c r="E61" s="34" t="s">
        <v>74</v>
      </c>
      <c r="F61" s="34" t="s">
        <v>74</v>
      </c>
      <c r="G61" s="34" t="s">
        <v>74</v>
      </c>
      <c r="H61" s="34" t="s">
        <v>74</v>
      </c>
      <c r="I61" s="34" t="s">
        <v>74</v>
      </c>
      <c r="J61" s="35" t="s">
        <v>74</v>
      </c>
      <c r="K61" s="35" t="s">
        <v>74</v>
      </c>
      <c r="L61" s="35" t="s">
        <v>74</v>
      </c>
      <c r="M61" s="35" t="s">
        <v>74</v>
      </c>
      <c r="N61" s="35" t="s">
        <v>74</v>
      </c>
      <c r="O61" s="35" t="s">
        <v>74</v>
      </c>
      <c r="P61" s="35" t="s">
        <v>74</v>
      </c>
      <c r="Q61" s="35" t="s">
        <v>74</v>
      </c>
    </row>
    <row r="62" spans="1:27" ht="29.1" customHeight="1">
      <c r="A62" s="20" t="s">
        <v>27</v>
      </c>
      <c r="B62" s="34" t="s">
        <v>57</v>
      </c>
      <c r="C62" s="34" t="s">
        <v>74</v>
      </c>
      <c r="D62" s="34" t="s">
        <v>74</v>
      </c>
      <c r="E62" s="34" t="s">
        <v>74</v>
      </c>
      <c r="F62" s="34" t="s">
        <v>74</v>
      </c>
      <c r="G62" s="34" t="s">
        <v>74</v>
      </c>
      <c r="H62" s="34" t="s">
        <v>74</v>
      </c>
      <c r="I62" s="34" t="s">
        <v>74</v>
      </c>
      <c r="J62" s="35" t="s">
        <v>74</v>
      </c>
      <c r="K62" s="35" t="s">
        <v>74</v>
      </c>
      <c r="L62" s="35" t="s">
        <v>74</v>
      </c>
      <c r="M62" s="35" t="s">
        <v>74</v>
      </c>
      <c r="N62" s="35" t="s">
        <v>74</v>
      </c>
      <c r="O62" s="35" t="s">
        <v>74</v>
      </c>
      <c r="P62" s="35" t="s">
        <v>74</v>
      </c>
      <c r="Q62" s="35" t="s">
        <v>74</v>
      </c>
    </row>
    <row r="63" spans="1:27" ht="29.1" customHeight="1">
      <c r="A63" s="20" t="s">
        <v>28</v>
      </c>
      <c r="B63" s="34" t="s">
        <v>57</v>
      </c>
      <c r="C63" s="34" t="s">
        <v>74</v>
      </c>
      <c r="D63" s="34" t="s">
        <v>74</v>
      </c>
      <c r="E63" s="34" t="s">
        <v>74</v>
      </c>
      <c r="F63" s="34" t="s">
        <v>74</v>
      </c>
      <c r="G63" s="34" t="s">
        <v>74</v>
      </c>
      <c r="H63" s="34" t="s">
        <v>74</v>
      </c>
      <c r="I63" s="34" t="s">
        <v>74</v>
      </c>
      <c r="J63" s="35" t="s">
        <v>74</v>
      </c>
      <c r="K63" s="35" t="s">
        <v>74</v>
      </c>
      <c r="L63" s="35" t="s">
        <v>74</v>
      </c>
      <c r="M63" s="35" t="s">
        <v>74</v>
      </c>
      <c r="N63" s="35" t="s">
        <v>74</v>
      </c>
      <c r="O63" s="35" t="s">
        <v>74</v>
      </c>
      <c r="P63" s="35" t="s">
        <v>74</v>
      </c>
      <c r="Q63" s="35" t="s">
        <v>74</v>
      </c>
    </row>
    <row r="64" spans="1:27" ht="29.1" customHeight="1">
      <c r="A64" s="20" t="s">
        <v>29</v>
      </c>
      <c r="B64" s="34" t="s">
        <v>57</v>
      </c>
      <c r="C64" s="34" t="s">
        <v>74</v>
      </c>
      <c r="D64" s="34" t="s">
        <v>74</v>
      </c>
      <c r="E64" s="34" t="s">
        <v>74</v>
      </c>
      <c r="F64" s="34" t="s">
        <v>74</v>
      </c>
      <c r="G64" s="34" t="s">
        <v>74</v>
      </c>
      <c r="H64" s="34" t="s">
        <v>74</v>
      </c>
      <c r="I64" s="34" t="s">
        <v>74</v>
      </c>
      <c r="J64" s="35" t="s">
        <v>74</v>
      </c>
      <c r="K64" s="35" t="s">
        <v>74</v>
      </c>
      <c r="L64" s="35" t="s">
        <v>74</v>
      </c>
      <c r="M64" s="35" t="s">
        <v>74</v>
      </c>
      <c r="N64" s="35" t="s">
        <v>74</v>
      </c>
      <c r="O64" s="35" t="s">
        <v>74</v>
      </c>
      <c r="P64" s="35" t="s">
        <v>74</v>
      </c>
      <c r="Q64" s="35" t="s">
        <v>74</v>
      </c>
    </row>
    <row r="65" spans="1:31" ht="29.1" customHeight="1">
      <c r="A65" s="20" t="s">
        <v>30</v>
      </c>
      <c r="B65" s="34" t="s">
        <v>57</v>
      </c>
      <c r="C65" s="34" t="s">
        <v>74</v>
      </c>
      <c r="D65" s="34" t="s">
        <v>74</v>
      </c>
      <c r="E65" s="34" t="s">
        <v>74</v>
      </c>
      <c r="F65" s="34" t="s">
        <v>74</v>
      </c>
      <c r="G65" s="34" t="s">
        <v>74</v>
      </c>
      <c r="H65" s="34" t="s">
        <v>74</v>
      </c>
      <c r="I65" s="34" t="s">
        <v>74</v>
      </c>
      <c r="J65" s="35" t="s">
        <v>74</v>
      </c>
      <c r="K65" s="35" t="s">
        <v>74</v>
      </c>
      <c r="L65" s="35" t="s">
        <v>74</v>
      </c>
      <c r="M65" s="35" t="s">
        <v>74</v>
      </c>
      <c r="N65" s="35" t="s">
        <v>74</v>
      </c>
      <c r="O65" s="35" t="s">
        <v>74</v>
      </c>
      <c r="P65" s="35" t="s">
        <v>74</v>
      </c>
      <c r="Q65" s="35" t="s">
        <v>74</v>
      </c>
    </row>
    <row r="66" spans="1:31" ht="29.1" customHeight="1">
      <c r="A66" s="20" t="s">
        <v>31</v>
      </c>
      <c r="B66" s="34" t="s">
        <v>57</v>
      </c>
      <c r="C66" s="34" t="s">
        <v>74</v>
      </c>
      <c r="D66" s="34" t="s">
        <v>74</v>
      </c>
      <c r="E66" s="34" t="s">
        <v>74</v>
      </c>
      <c r="F66" s="34" t="s">
        <v>74</v>
      </c>
      <c r="G66" s="34" t="s">
        <v>74</v>
      </c>
      <c r="H66" s="34" t="s">
        <v>74</v>
      </c>
      <c r="I66" s="34" t="s">
        <v>74</v>
      </c>
      <c r="J66" s="35" t="s">
        <v>74</v>
      </c>
      <c r="K66" s="35" t="s">
        <v>74</v>
      </c>
      <c r="L66" s="35" t="s">
        <v>74</v>
      </c>
      <c r="M66" s="35" t="s">
        <v>74</v>
      </c>
      <c r="N66" s="35" t="s">
        <v>74</v>
      </c>
      <c r="O66" s="35" t="s">
        <v>74</v>
      </c>
      <c r="P66" s="35" t="s">
        <v>74</v>
      </c>
      <c r="Q66" s="35" t="s">
        <v>74</v>
      </c>
    </row>
    <row r="67" spans="1:31" ht="29.1" customHeight="1">
      <c r="A67" s="20" t="s">
        <v>32</v>
      </c>
      <c r="B67" s="34" t="s">
        <v>57</v>
      </c>
      <c r="C67" s="34" t="s">
        <v>74</v>
      </c>
      <c r="D67" s="34" t="s">
        <v>74</v>
      </c>
      <c r="E67" s="34" t="s">
        <v>74</v>
      </c>
      <c r="F67" s="34" t="s">
        <v>74</v>
      </c>
      <c r="G67" s="34" t="s">
        <v>74</v>
      </c>
      <c r="H67" s="34" t="s">
        <v>74</v>
      </c>
      <c r="I67" s="34" t="s">
        <v>74</v>
      </c>
      <c r="J67" s="35" t="s">
        <v>74</v>
      </c>
      <c r="K67" s="35" t="s">
        <v>74</v>
      </c>
      <c r="L67" s="35" t="s">
        <v>74</v>
      </c>
      <c r="M67" s="35" t="s">
        <v>74</v>
      </c>
      <c r="N67" s="35" t="s">
        <v>74</v>
      </c>
      <c r="O67" s="35" t="s">
        <v>74</v>
      </c>
      <c r="P67" s="35" t="s">
        <v>74</v>
      </c>
      <c r="Q67" s="35" t="s">
        <v>74</v>
      </c>
    </row>
    <row r="68" spans="1:31" ht="29.1" customHeight="1">
      <c r="A68" s="20" t="s">
        <v>33</v>
      </c>
      <c r="B68" s="34" t="s">
        <v>57</v>
      </c>
      <c r="C68" s="34" t="s">
        <v>74</v>
      </c>
      <c r="D68" s="34" t="s">
        <v>74</v>
      </c>
      <c r="E68" s="34" t="s">
        <v>74</v>
      </c>
      <c r="F68" s="34" t="s">
        <v>74</v>
      </c>
      <c r="G68" s="34" t="s">
        <v>74</v>
      </c>
      <c r="H68" s="34" t="s">
        <v>74</v>
      </c>
      <c r="I68" s="34" t="s">
        <v>74</v>
      </c>
      <c r="J68" s="35" t="s">
        <v>74</v>
      </c>
      <c r="K68" s="35" t="s">
        <v>74</v>
      </c>
      <c r="L68" s="35" t="s">
        <v>74</v>
      </c>
      <c r="M68" s="35" t="s">
        <v>74</v>
      </c>
      <c r="N68" s="35" t="s">
        <v>74</v>
      </c>
      <c r="O68" s="35" t="s">
        <v>74</v>
      </c>
      <c r="P68" s="35" t="s">
        <v>74</v>
      </c>
      <c r="Q68" s="35" t="s">
        <v>74</v>
      </c>
    </row>
    <row r="69" spans="1:31" ht="29.1" customHeight="1">
      <c r="A69" s="20" t="s">
        <v>34</v>
      </c>
      <c r="B69" s="34" t="s">
        <v>57</v>
      </c>
      <c r="C69" s="34" t="s">
        <v>74</v>
      </c>
      <c r="D69" s="34" t="s">
        <v>74</v>
      </c>
      <c r="E69" s="34" t="s">
        <v>74</v>
      </c>
      <c r="F69" s="34" t="s">
        <v>74</v>
      </c>
      <c r="G69" s="34" t="s">
        <v>74</v>
      </c>
      <c r="H69" s="34" t="s">
        <v>74</v>
      </c>
      <c r="I69" s="34" t="s">
        <v>74</v>
      </c>
      <c r="J69" s="35" t="s">
        <v>74</v>
      </c>
      <c r="K69" s="35" t="s">
        <v>74</v>
      </c>
      <c r="L69" s="35" t="s">
        <v>74</v>
      </c>
      <c r="M69" s="35" t="s">
        <v>74</v>
      </c>
      <c r="N69" s="35" t="s">
        <v>74</v>
      </c>
      <c r="O69" s="35" t="s">
        <v>74</v>
      </c>
      <c r="P69" s="35" t="s">
        <v>74</v>
      </c>
      <c r="Q69" s="35" t="s">
        <v>74</v>
      </c>
    </row>
    <row r="70" spans="1:31" ht="29.1" customHeight="1">
      <c r="A70" s="20" t="s">
        <v>35</v>
      </c>
      <c r="B70" s="34" t="s">
        <v>57</v>
      </c>
      <c r="C70" s="34" t="s">
        <v>74</v>
      </c>
      <c r="D70" s="34" t="s">
        <v>74</v>
      </c>
      <c r="E70" s="34" t="s">
        <v>74</v>
      </c>
      <c r="F70" s="34" t="s">
        <v>74</v>
      </c>
      <c r="G70" s="34" t="s">
        <v>74</v>
      </c>
      <c r="H70" s="34" t="s">
        <v>74</v>
      </c>
      <c r="I70" s="34" t="s">
        <v>74</v>
      </c>
      <c r="J70" s="35" t="s">
        <v>74</v>
      </c>
      <c r="K70" s="35" t="s">
        <v>74</v>
      </c>
      <c r="L70" s="35" t="s">
        <v>74</v>
      </c>
      <c r="M70" s="35" t="s">
        <v>74</v>
      </c>
      <c r="N70" s="35" t="s">
        <v>74</v>
      </c>
      <c r="O70" s="35" t="s">
        <v>74</v>
      </c>
      <c r="P70" s="35" t="s">
        <v>74</v>
      </c>
      <c r="Q70" s="35" t="s">
        <v>74</v>
      </c>
    </row>
    <row r="71" spans="1:31" ht="29.1" customHeight="1">
      <c r="A71" s="20" t="s">
        <v>36</v>
      </c>
      <c r="B71" s="34" t="s">
        <v>57</v>
      </c>
      <c r="C71" s="34" t="s">
        <v>74</v>
      </c>
      <c r="D71" s="34" t="s">
        <v>74</v>
      </c>
      <c r="E71" s="34" t="s">
        <v>74</v>
      </c>
      <c r="F71" s="34" t="s">
        <v>74</v>
      </c>
      <c r="G71" s="34" t="s">
        <v>74</v>
      </c>
      <c r="H71" s="34" t="s">
        <v>74</v>
      </c>
      <c r="I71" s="34" t="s">
        <v>74</v>
      </c>
      <c r="J71" s="35" t="s">
        <v>74</v>
      </c>
      <c r="K71" s="35" t="s">
        <v>74</v>
      </c>
      <c r="L71" s="35" t="s">
        <v>74</v>
      </c>
      <c r="M71" s="35" t="s">
        <v>74</v>
      </c>
      <c r="N71" s="35" t="s">
        <v>74</v>
      </c>
      <c r="O71" s="35" t="s">
        <v>74</v>
      </c>
      <c r="P71" s="35" t="s">
        <v>74</v>
      </c>
      <c r="Q71" s="35" t="s">
        <v>74</v>
      </c>
    </row>
    <row r="72" spans="1:31" ht="29.1" customHeight="1">
      <c r="A72" s="20" t="s">
        <v>37</v>
      </c>
      <c r="B72" s="34" t="s">
        <v>57</v>
      </c>
      <c r="C72" s="34" t="s">
        <v>74</v>
      </c>
      <c r="D72" s="34" t="s">
        <v>74</v>
      </c>
      <c r="E72" s="34" t="s">
        <v>74</v>
      </c>
      <c r="F72" s="34" t="s">
        <v>74</v>
      </c>
      <c r="G72" s="34" t="s">
        <v>74</v>
      </c>
      <c r="H72" s="34" t="s">
        <v>74</v>
      </c>
      <c r="I72" s="34" t="s">
        <v>74</v>
      </c>
      <c r="J72" s="35" t="s">
        <v>74</v>
      </c>
      <c r="K72" s="35" t="s">
        <v>74</v>
      </c>
      <c r="L72" s="35" t="s">
        <v>74</v>
      </c>
      <c r="M72" s="35" t="s">
        <v>74</v>
      </c>
      <c r="N72" s="35" t="s">
        <v>74</v>
      </c>
      <c r="O72" s="35" t="s">
        <v>74</v>
      </c>
      <c r="P72" s="35" t="s">
        <v>74</v>
      </c>
      <c r="Q72" s="35" t="s">
        <v>74</v>
      </c>
    </row>
    <row r="73" spans="1:31" ht="29.1" customHeight="1">
      <c r="A73" s="20" t="s">
        <v>38</v>
      </c>
      <c r="B73" s="34" t="s">
        <v>57</v>
      </c>
      <c r="C73" s="34" t="s">
        <v>74</v>
      </c>
      <c r="D73" s="34" t="s">
        <v>74</v>
      </c>
      <c r="E73" s="34" t="s">
        <v>74</v>
      </c>
      <c r="F73" s="34" t="s">
        <v>74</v>
      </c>
      <c r="G73" s="34" t="s">
        <v>74</v>
      </c>
      <c r="H73" s="34" t="s">
        <v>74</v>
      </c>
      <c r="I73" s="34" t="s">
        <v>74</v>
      </c>
      <c r="J73" s="35" t="s">
        <v>74</v>
      </c>
      <c r="K73" s="35" t="s">
        <v>74</v>
      </c>
      <c r="L73" s="35" t="s">
        <v>74</v>
      </c>
      <c r="M73" s="35" t="s">
        <v>74</v>
      </c>
      <c r="N73" s="35" t="s">
        <v>74</v>
      </c>
      <c r="O73" s="35" t="s">
        <v>74</v>
      </c>
      <c r="P73" s="35" t="s">
        <v>74</v>
      </c>
      <c r="Q73" s="35" t="s">
        <v>74</v>
      </c>
    </row>
    <row r="74" spans="1:31" ht="29.1" customHeight="1">
      <c r="A74" s="20" t="s">
        <v>39</v>
      </c>
      <c r="B74" s="34" t="s">
        <v>57</v>
      </c>
      <c r="C74" s="34" t="s">
        <v>74</v>
      </c>
      <c r="D74" s="34" t="s">
        <v>74</v>
      </c>
      <c r="E74" s="34" t="s">
        <v>74</v>
      </c>
      <c r="F74" s="34" t="s">
        <v>74</v>
      </c>
      <c r="G74" s="34" t="s">
        <v>74</v>
      </c>
      <c r="H74" s="34" t="s">
        <v>74</v>
      </c>
      <c r="I74" s="34" t="s">
        <v>74</v>
      </c>
      <c r="J74" s="35" t="s">
        <v>74</v>
      </c>
      <c r="K74" s="35" t="s">
        <v>74</v>
      </c>
      <c r="L74" s="35" t="s">
        <v>74</v>
      </c>
      <c r="M74" s="35" t="s">
        <v>74</v>
      </c>
      <c r="N74" s="35" t="s">
        <v>74</v>
      </c>
      <c r="O74" s="35" t="s">
        <v>74</v>
      </c>
      <c r="P74" s="35" t="s">
        <v>74</v>
      </c>
      <c r="Q74" s="35" t="s">
        <v>74</v>
      </c>
    </row>
    <row r="75" spans="1:31" ht="29.1" customHeight="1">
      <c r="A75" s="20" t="s">
        <v>40</v>
      </c>
      <c r="B75" s="34" t="s">
        <v>57</v>
      </c>
      <c r="C75" s="34" t="s">
        <v>74</v>
      </c>
      <c r="D75" s="34" t="s">
        <v>74</v>
      </c>
      <c r="E75" s="34" t="s">
        <v>74</v>
      </c>
      <c r="F75" s="34" t="s">
        <v>74</v>
      </c>
      <c r="G75" s="34" t="s">
        <v>74</v>
      </c>
      <c r="H75" s="34" t="s">
        <v>74</v>
      </c>
      <c r="I75" s="34" t="s">
        <v>74</v>
      </c>
      <c r="J75" s="35" t="s">
        <v>74</v>
      </c>
      <c r="K75" s="35" t="s">
        <v>74</v>
      </c>
      <c r="L75" s="35" t="s">
        <v>74</v>
      </c>
      <c r="M75" s="35" t="s">
        <v>74</v>
      </c>
      <c r="N75" s="35" t="s">
        <v>74</v>
      </c>
      <c r="O75" s="35" t="s">
        <v>74</v>
      </c>
      <c r="P75" s="35" t="s">
        <v>74</v>
      </c>
      <c r="Q75" s="35" t="s">
        <v>74</v>
      </c>
    </row>
    <row r="76" spans="1:31" ht="29.1" customHeight="1">
      <c r="A76" s="20" t="s">
        <v>41</v>
      </c>
      <c r="B76" s="34" t="s">
        <v>57</v>
      </c>
      <c r="C76" s="34" t="s">
        <v>74</v>
      </c>
      <c r="D76" s="34" t="s">
        <v>74</v>
      </c>
      <c r="E76" s="34" t="s">
        <v>74</v>
      </c>
      <c r="F76" s="34" t="s">
        <v>74</v>
      </c>
      <c r="G76" s="34" t="s">
        <v>74</v>
      </c>
      <c r="H76" s="34" t="s">
        <v>74</v>
      </c>
      <c r="I76" s="34" t="s">
        <v>74</v>
      </c>
      <c r="J76" s="35" t="s">
        <v>74</v>
      </c>
      <c r="K76" s="35" t="s">
        <v>74</v>
      </c>
      <c r="L76" s="35" t="s">
        <v>74</v>
      </c>
      <c r="M76" s="35" t="s">
        <v>74</v>
      </c>
      <c r="N76" s="35" t="s">
        <v>74</v>
      </c>
      <c r="O76" s="35" t="s">
        <v>74</v>
      </c>
      <c r="P76" s="35" t="s">
        <v>74</v>
      </c>
      <c r="Q76" s="35" t="s">
        <v>74</v>
      </c>
    </row>
    <row r="77" spans="1:31" ht="29.1" customHeight="1">
      <c r="A77" s="20" t="s">
        <v>42</v>
      </c>
      <c r="B77" s="34" t="s">
        <v>57</v>
      </c>
      <c r="C77" s="34" t="s">
        <v>74</v>
      </c>
      <c r="D77" s="34" t="s">
        <v>74</v>
      </c>
      <c r="E77" s="34" t="s">
        <v>74</v>
      </c>
      <c r="F77" s="34" t="s">
        <v>74</v>
      </c>
      <c r="G77" s="34" t="s">
        <v>74</v>
      </c>
      <c r="H77" s="34" t="s">
        <v>74</v>
      </c>
      <c r="I77" s="34" t="s">
        <v>74</v>
      </c>
      <c r="J77" s="35" t="s">
        <v>74</v>
      </c>
      <c r="K77" s="35" t="s">
        <v>74</v>
      </c>
      <c r="L77" s="35" t="s">
        <v>74</v>
      </c>
      <c r="M77" s="35" t="s">
        <v>74</v>
      </c>
      <c r="N77" s="35" t="s">
        <v>74</v>
      </c>
      <c r="O77" s="35" t="s">
        <v>74</v>
      </c>
      <c r="P77" s="35" t="s">
        <v>74</v>
      </c>
      <c r="Q77" s="35" t="s">
        <v>74</v>
      </c>
    </row>
    <row r="78" spans="1:31" s="25" customFormat="1" ht="29.1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0" customHeight="1">
      <c r="A79" s="26" t="s">
        <v>44</v>
      </c>
      <c r="B79" s="34" t="s">
        <v>57</v>
      </c>
      <c r="C79" s="34" t="s">
        <v>74</v>
      </c>
      <c r="D79" s="34" t="s">
        <v>74</v>
      </c>
      <c r="E79" s="34" t="s">
        <v>74</v>
      </c>
      <c r="F79" s="34" t="s">
        <v>74</v>
      </c>
      <c r="G79" s="34" t="s">
        <v>74</v>
      </c>
      <c r="H79" s="34" t="s">
        <v>74</v>
      </c>
      <c r="I79" s="34" t="s">
        <v>74</v>
      </c>
      <c r="J79" s="35" t="s">
        <v>74</v>
      </c>
      <c r="K79" s="35" t="s">
        <v>74</v>
      </c>
      <c r="L79" s="35" t="s">
        <v>74</v>
      </c>
      <c r="M79" s="35" t="s">
        <v>74</v>
      </c>
      <c r="N79" s="35" t="s">
        <v>74</v>
      </c>
      <c r="O79" s="35" t="s">
        <v>74</v>
      </c>
      <c r="P79" s="35" t="s">
        <v>74</v>
      </c>
      <c r="Q79" s="35" t="s">
        <v>74</v>
      </c>
    </row>
    <row r="80" spans="1:31" ht="30" customHeight="1">
      <c r="A80" s="26" t="s">
        <v>45</v>
      </c>
      <c r="B80" s="34" t="s">
        <v>74</v>
      </c>
      <c r="C80" s="34" t="s">
        <v>74</v>
      </c>
      <c r="D80" s="34" t="s">
        <v>74</v>
      </c>
      <c r="E80" s="34" t="s">
        <v>74</v>
      </c>
      <c r="F80" s="34" t="s">
        <v>74</v>
      </c>
      <c r="G80" s="34" t="s">
        <v>74</v>
      </c>
      <c r="H80" s="34" t="s">
        <v>74</v>
      </c>
      <c r="I80" s="34" t="s">
        <v>74</v>
      </c>
      <c r="J80" s="35" t="s">
        <v>74</v>
      </c>
      <c r="K80" s="35" t="s">
        <v>74</v>
      </c>
      <c r="L80" s="35" t="s">
        <v>74</v>
      </c>
      <c r="M80" s="35" t="s">
        <v>74</v>
      </c>
      <c r="N80" s="35" t="s">
        <v>74</v>
      </c>
      <c r="O80" s="35" t="s">
        <v>74</v>
      </c>
      <c r="P80" s="35" t="s">
        <v>74</v>
      </c>
      <c r="Q80" s="35" t="s">
        <v>74</v>
      </c>
    </row>
    <row r="81" spans="1:31" ht="30" customHeight="1">
      <c r="A81" s="26" t="s">
        <v>46</v>
      </c>
      <c r="B81" s="34" t="s">
        <v>74</v>
      </c>
      <c r="C81" s="34" t="s">
        <v>74</v>
      </c>
      <c r="D81" s="34" t="s">
        <v>74</v>
      </c>
      <c r="E81" s="34" t="s">
        <v>74</v>
      </c>
      <c r="F81" s="34" t="s">
        <v>74</v>
      </c>
      <c r="G81" s="34" t="s">
        <v>74</v>
      </c>
      <c r="H81" s="34" t="s">
        <v>74</v>
      </c>
      <c r="I81" s="34" t="s">
        <v>74</v>
      </c>
      <c r="J81" s="35" t="s">
        <v>74</v>
      </c>
      <c r="K81" s="35" t="s">
        <v>74</v>
      </c>
      <c r="L81" s="35" t="s">
        <v>74</v>
      </c>
      <c r="M81" s="35" t="s">
        <v>74</v>
      </c>
      <c r="N81" s="35" t="s">
        <v>74</v>
      </c>
      <c r="O81" s="35" t="s">
        <v>74</v>
      </c>
      <c r="P81" s="35" t="s">
        <v>74</v>
      </c>
      <c r="Q81" s="35" t="s">
        <v>74</v>
      </c>
    </row>
    <row r="82" spans="1:31">
      <c r="S82" s="25"/>
      <c r="T82" s="25"/>
      <c r="U82" s="25"/>
      <c r="V82" s="25"/>
      <c r="W82" s="25"/>
      <c r="X82" s="25"/>
      <c r="AB82" s="25"/>
      <c r="AC82" s="25"/>
      <c r="AD82" s="25"/>
      <c r="AE82" s="25"/>
    </row>
    <row r="87" spans="1:31">
      <c r="Y87" s="25"/>
      <c r="Z87" s="25"/>
      <c r="AA87" s="25"/>
    </row>
  </sheetData>
  <mergeCells count="14">
    <mergeCell ref="B2:Q2"/>
    <mergeCell ref="B3:B5"/>
    <mergeCell ref="C3:F4"/>
    <mergeCell ref="J3:J5"/>
    <mergeCell ref="G3:I4"/>
    <mergeCell ref="G47:I48"/>
    <mergeCell ref="O3:Q4"/>
    <mergeCell ref="O47:Q48"/>
    <mergeCell ref="A45:Q45"/>
    <mergeCell ref="K47:N48"/>
    <mergeCell ref="C47:F48"/>
    <mergeCell ref="B47:B49"/>
    <mergeCell ref="J47:J49"/>
    <mergeCell ref="K3:N4"/>
  </mergeCells>
  <pageMargins left="0.75" right="0.75" top="1" bottom="1" header="0.5" footer="0.5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/>
  </sheetPr>
  <dimension ref="A1:AE87"/>
  <sheetViews>
    <sheetView zoomScale="55" zoomScaleNormal="55" zoomScalePageLayoutView="85" workbookViewId="0">
      <selection activeCell="F21" sqref="F21"/>
    </sheetView>
  </sheetViews>
  <sheetFormatPr baseColWidth="10" defaultColWidth="10.875" defaultRowHeight="17.25"/>
  <cols>
    <col min="1" max="1" width="22.125" style="2" bestFit="1" customWidth="1"/>
    <col min="2" max="2" width="21.5" style="2" customWidth="1"/>
    <col min="3" max="3" width="19.375" style="2" customWidth="1"/>
    <col min="4" max="9" width="17.375" style="2" customWidth="1"/>
    <col min="10" max="10" width="14.875" style="2" customWidth="1"/>
    <col min="11" max="17" width="19" style="2" customWidth="1"/>
    <col min="18" max="18" width="15" style="2" customWidth="1"/>
    <col min="19" max="22" width="10.875" style="2"/>
    <col min="23" max="23" width="29.625" style="2" bestFit="1" customWidth="1"/>
    <col min="24" max="16384" width="10.875" style="2"/>
  </cols>
  <sheetData>
    <row r="1" spans="1:31" ht="24.95" customHeight="1">
      <c r="A1" s="1" t="s">
        <v>118</v>
      </c>
      <c r="C1" s="3"/>
      <c r="D1" s="3"/>
      <c r="E1" s="4"/>
      <c r="F1" s="5"/>
      <c r="G1" s="5"/>
      <c r="H1" s="5"/>
      <c r="I1" s="5"/>
    </row>
    <row r="2" spans="1:31" ht="4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1"/>
      <c r="R2" s="6"/>
    </row>
    <row r="3" spans="1:31" ht="30" customHeight="1">
      <c r="A3" s="7"/>
      <c r="B3" s="112" t="s">
        <v>54</v>
      </c>
      <c r="C3" s="129" t="s">
        <v>54</v>
      </c>
      <c r="D3" s="130"/>
      <c r="E3" s="130"/>
      <c r="F3" s="131"/>
      <c r="G3" s="129" t="s">
        <v>97</v>
      </c>
      <c r="H3" s="130"/>
      <c r="I3" s="131"/>
      <c r="J3" s="119" t="s">
        <v>2</v>
      </c>
      <c r="K3" s="139" t="s">
        <v>82</v>
      </c>
      <c r="L3" s="140"/>
      <c r="M3" s="140"/>
      <c r="N3" s="141"/>
      <c r="O3" s="139" t="s">
        <v>115</v>
      </c>
      <c r="P3" s="140"/>
      <c r="Q3" s="141"/>
      <c r="V3" s="8" t="s">
        <v>5</v>
      </c>
      <c r="W3" s="9" t="s">
        <v>6</v>
      </c>
    </row>
    <row r="4" spans="1:31" ht="26.1" customHeight="1">
      <c r="A4" s="7"/>
      <c r="B4" s="113"/>
      <c r="C4" s="132"/>
      <c r="D4" s="133"/>
      <c r="E4" s="133"/>
      <c r="F4" s="134"/>
      <c r="G4" s="132"/>
      <c r="H4" s="133"/>
      <c r="I4" s="134"/>
      <c r="J4" s="120"/>
      <c r="K4" s="142"/>
      <c r="L4" s="143"/>
      <c r="M4" s="143"/>
      <c r="N4" s="144"/>
      <c r="O4" s="142"/>
      <c r="P4" s="143"/>
      <c r="Q4" s="144"/>
      <c r="V4" s="10" t="s">
        <v>8</v>
      </c>
      <c r="W4" s="11" t="s">
        <v>9</v>
      </c>
    </row>
    <row r="5" spans="1:31" ht="26.1" customHeight="1">
      <c r="A5" s="7"/>
      <c r="B5" s="114"/>
      <c r="C5" s="12" t="s">
        <v>83</v>
      </c>
      <c r="D5" s="12" t="s">
        <v>84</v>
      </c>
      <c r="E5" s="12" t="s">
        <v>85</v>
      </c>
      <c r="F5" s="12" t="s">
        <v>86</v>
      </c>
      <c r="G5" s="12" t="s">
        <v>98</v>
      </c>
      <c r="H5" s="12" t="s">
        <v>94</v>
      </c>
      <c r="I5" s="12" t="s">
        <v>99</v>
      </c>
      <c r="J5" s="121"/>
      <c r="K5" s="13" t="s">
        <v>83</v>
      </c>
      <c r="L5" s="13" t="s">
        <v>84</v>
      </c>
      <c r="M5" s="13" t="s">
        <v>85</v>
      </c>
      <c r="N5" s="13" t="s">
        <v>86</v>
      </c>
      <c r="O5" s="13" t="s">
        <v>98</v>
      </c>
      <c r="P5" s="13" t="s">
        <v>94</v>
      </c>
      <c r="Q5" s="13" t="s">
        <v>99</v>
      </c>
      <c r="V5" s="10" t="s">
        <v>10</v>
      </c>
      <c r="W5" s="11" t="s">
        <v>11</v>
      </c>
      <c r="X5" s="72"/>
      <c r="AB5" s="72"/>
    </row>
    <row r="6" spans="1:31" ht="29.1" customHeight="1">
      <c r="A6" s="15" t="s">
        <v>12</v>
      </c>
      <c r="B6" s="40">
        <v>0.34525736145759744</v>
      </c>
      <c r="C6" s="40">
        <v>0</v>
      </c>
      <c r="D6" s="40">
        <v>0.14673098886923555</v>
      </c>
      <c r="E6" s="40">
        <v>0.19852637258836195</v>
      </c>
      <c r="F6" s="40">
        <v>0</v>
      </c>
      <c r="G6" s="40">
        <v>8.9875461314547267E-2</v>
      </c>
      <c r="H6" s="40">
        <v>0.25538190014305023</v>
      </c>
      <c r="I6" s="40">
        <v>0</v>
      </c>
      <c r="J6" s="16">
        <v>16.007153927158765</v>
      </c>
      <c r="K6" s="77">
        <v>0</v>
      </c>
      <c r="L6" s="77">
        <v>13.182362057660159</v>
      </c>
      <c r="M6" s="77">
        <v>2.8247918694986045</v>
      </c>
      <c r="N6" s="77">
        <v>0</v>
      </c>
      <c r="O6" s="77">
        <v>2.8247918694986054</v>
      </c>
      <c r="P6" s="77">
        <v>13.182362057660161</v>
      </c>
      <c r="Q6" s="77">
        <v>0</v>
      </c>
      <c r="T6"/>
      <c r="U6" s="76"/>
      <c r="V6" s="18" t="s">
        <v>14</v>
      </c>
      <c r="W6" s="19" t="s">
        <v>15</v>
      </c>
      <c r="X6" s="76"/>
      <c r="Y6" s="39"/>
      <c r="Z6" s="73"/>
      <c r="AA6" s="73"/>
      <c r="AB6" s="73"/>
      <c r="AC6" s="73"/>
      <c r="AD6" s="73"/>
      <c r="AE6" s="73"/>
    </row>
    <row r="7" spans="1:31" ht="29.1" customHeight="1">
      <c r="A7" s="20" t="s">
        <v>16</v>
      </c>
      <c r="B7" s="40">
        <v>1.1666540269759014</v>
      </c>
      <c r="C7" s="40">
        <v>0</v>
      </c>
      <c r="D7" s="40">
        <v>7.3217700030869956E-2</v>
      </c>
      <c r="E7" s="40">
        <v>0.66624020804345641</v>
      </c>
      <c r="F7" s="40">
        <v>0.42719611890157505</v>
      </c>
      <c r="G7" s="40">
        <v>0.14840421695754716</v>
      </c>
      <c r="H7" s="40">
        <v>0.48161718970077572</v>
      </c>
      <c r="I7" s="40">
        <v>0.53663262031757852</v>
      </c>
      <c r="J7" s="16">
        <v>18.57374430006848</v>
      </c>
      <c r="K7" s="77">
        <v>0</v>
      </c>
      <c r="L7" s="77">
        <v>4.64343607501712</v>
      </c>
      <c r="M7" s="77">
        <v>11.144246580041088</v>
      </c>
      <c r="N7" s="77">
        <v>2.786061645010272</v>
      </c>
      <c r="O7" s="77">
        <v>2.786061645010272</v>
      </c>
      <c r="P7" s="77">
        <v>8.3581849350308168</v>
      </c>
      <c r="Q7" s="77">
        <v>7.4294977200273919</v>
      </c>
      <c r="T7"/>
      <c r="U7" s="76"/>
      <c r="V7" s="76"/>
      <c r="W7" s="76"/>
      <c r="X7" s="76"/>
      <c r="Y7" s="39"/>
      <c r="Z7" s="73"/>
      <c r="AA7" s="73"/>
      <c r="AB7" s="73"/>
      <c r="AC7" s="73"/>
      <c r="AD7" s="73"/>
      <c r="AE7" s="73"/>
    </row>
    <row r="8" spans="1:31" ht="29.1" customHeight="1">
      <c r="A8" s="20" t="s">
        <v>17</v>
      </c>
      <c r="B8" s="40">
        <v>7.7374269912402108E-2</v>
      </c>
      <c r="C8" s="40">
        <v>0</v>
      </c>
      <c r="D8" s="40">
        <v>2.3774809959366351E-2</v>
      </c>
      <c r="E8" s="40">
        <v>5.359945995303575E-2</v>
      </c>
      <c r="F8" s="40">
        <v>0</v>
      </c>
      <c r="G8" s="40">
        <v>0</v>
      </c>
      <c r="H8" s="40">
        <v>0</v>
      </c>
      <c r="I8" s="40">
        <v>7.7374269912402094E-2</v>
      </c>
      <c r="J8" s="16">
        <v>3.1841263338437082</v>
      </c>
      <c r="K8" s="77">
        <v>0</v>
      </c>
      <c r="L8" s="77">
        <v>2.1227508892291387</v>
      </c>
      <c r="M8" s="77">
        <v>1.0613754446145693</v>
      </c>
      <c r="N8" s="77">
        <v>0</v>
      </c>
      <c r="O8" s="77">
        <v>0</v>
      </c>
      <c r="P8" s="77">
        <v>0</v>
      </c>
      <c r="Q8" s="77">
        <v>3.1841263338437082</v>
      </c>
      <c r="T8"/>
      <c r="U8" s="76"/>
      <c r="V8" s="76"/>
      <c r="W8" s="76"/>
      <c r="X8" s="76"/>
      <c r="Y8" s="39"/>
      <c r="Z8" s="73"/>
      <c r="AA8" s="73"/>
      <c r="AB8" s="73"/>
      <c r="AC8" s="73"/>
      <c r="AD8" s="73"/>
      <c r="AE8" s="73"/>
    </row>
    <row r="9" spans="1:31" ht="29.1" customHeight="1">
      <c r="A9" s="20" t="s">
        <v>18</v>
      </c>
      <c r="B9" s="40">
        <v>0.27041395523103146</v>
      </c>
      <c r="C9" s="40">
        <v>0</v>
      </c>
      <c r="D9" s="40">
        <v>3.545522442917929E-2</v>
      </c>
      <c r="E9" s="40">
        <v>0.23495873080185217</v>
      </c>
      <c r="F9" s="40">
        <v>0</v>
      </c>
      <c r="G9" s="40">
        <v>0.13549767297775525</v>
      </c>
      <c r="H9" s="40">
        <v>0.1265077387174226</v>
      </c>
      <c r="I9" s="40">
        <v>8.4085435358536055E-3</v>
      </c>
      <c r="J9" s="16">
        <v>9.6097640409755485</v>
      </c>
      <c r="K9" s="77">
        <v>0</v>
      </c>
      <c r="L9" s="77">
        <v>4.8048820204877751</v>
      </c>
      <c r="M9" s="77">
        <v>4.8048820204877742</v>
      </c>
      <c r="N9" s="77">
        <v>0</v>
      </c>
      <c r="O9" s="77">
        <v>4.8048820204877742</v>
      </c>
      <c r="P9" s="77">
        <v>3.6036615153658307</v>
      </c>
      <c r="Q9" s="77">
        <v>1.2012205051219436</v>
      </c>
      <c r="T9"/>
      <c r="U9" s="76"/>
      <c r="V9" s="76"/>
      <c r="W9" s="76"/>
      <c r="X9" s="76"/>
      <c r="Y9" s="39"/>
      <c r="Z9" s="73"/>
      <c r="AA9" s="73"/>
      <c r="AB9" s="73"/>
      <c r="AC9" s="73"/>
      <c r="AD9" s="73"/>
      <c r="AE9" s="73"/>
    </row>
    <row r="10" spans="1:31" ht="29.1" customHeight="1">
      <c r="A10" s="20" t="s">
        <v>19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16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</row>
    <row r="11" spans="1:31" ht="29.1" customHeight="1">
      <c r="A11" s="20" t="s">
        <v>20</v>
      </c>
      <c r="B11" s="40">
        <v>0.50213835107765203</v>
      </c>
      <c r="C11" s="40">
        <v>2.7889374277693165E-3</v>
      </c>
      <c r="D11" s="40">
        <v>6.5812666063947395E-2</v>
      </c>
      <c r="E11" s="40">
        <v>0</v>
      </c>
      <c r="F11" s="40">
        <v>0.43353674758593541</v>
      </c>
      <c r="G11" s="40">
        <v>0</v>
      </c>
      <c r="H11" s="40">
        <v>0.3725242719024755</v>
      </c>
      <c r="I11" s="40">
        <v>0.12961407917517656</v>
      </c>
      <c r="J11" s="16">
        <v>11.517972010849835</v>
      </c>
      <c r="K11" s="77">
        <v>1.4617072472585517</v>
      </c>
      <c r="L11" s="77">
        <v>6.7041765090608552</v>
      </c>
      <c r="M11" s="77">
        <v>0</v>
      </c>
      <c r="N11" s="77">
        <v>3.352088254530428</v>
      </c>
      <c r="O11" s="77">
        <v>0</v>
      </c>
      <c r="P11" s="77">
        <v>10.366174809764852</v>
      </c>
      <c r="Q11" s="77">
        <v>1.1517972010849835</v>
      </c>
    </row>
    <row r="12" spans="1:31" ht="29.1" customHeight="1">
      <c r="A12" s="20" t="s">
        <v>21</v>
      </c>
      <c r="B12" s="40">
        <v>0.32493547393761618</v>
      </c>
      <c r="C12" s="40">
        <v>1.8981107713627217E-3</v>
      </c>
      <c r="D12" s="40">
        <v>0.10865629660067491</v>
      </c>
      <c r="E12" s="40">
        <v>0.15269246649629004</v>
      </c>
      <c r="F12" s="40">
        <v>6.1688600069288453E-2</v>
      </c>
      <c r="G12" s="40">
        <v>0.11926462680062433</v>
      </c>
      <c r="H12" s="40">
        <v>0.18036270351882217</v>
      </c>
      <c r="I12" s="40">
        <v>2.5308143618169621E-2</v>
      </c>
      <c r="J12" s="16">
        <v>15.290336769310807</v>
      </c>
      <c r="K12" s="77">
        <v>1.054505984090401</v>
      </c>
      <c r="L12" s="77">
        <v>10.545059840904004</v>
      </c>
      <c r="M12" s="77">
        <v>3.1635179522712016</v>
      </c>
      <c r="N12" s="77">
        <v>0.52725299204520049</v>
      </c>
      <c r="O12" s="77">
        <v>6.3270359045424032</v>
      </c>
      <c r="P12" s="77">
        <v>8.4360478727232042</v>
      </c>
      <c r="Q12" s="77">
        <v>0.52725299204520026</v>
      </c>
    </row>
    <row r="13" spans="1:31" ht="29.1" customHeight="1">
      <c r="A13" s="20" t="s">
        <v>22</v>
      </c>
      <c r="B13" s="40">
        <v>5.2831194183747673E-3</v>
      </c>
      <c r="C13" s="40">
        <v>5.2831194183747673E-3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5.2831194183747673E-3</v>
      </c>
      <c r="J13" s="16">
        <v>1.3207798545936917</v>
      </c>
      <c r="K13" s="77">
        <v>1.3207798545936917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1.3207798545936917</v>
      </c>
      <c r="Z13" s="73"/>
      <c r="AA13" s="73"/>
      <c r="AB13" s="73"/>
      <c r="AC13" s="73"/>
      <c r="AD13" s="73"/>
      <c r="AE13" s="73"/>
    </row>
    <row r="14" spans="1:31" ht="29.1" customHeight="1">
      <c r="A14" s="20" t="s">
        <v>23</v>
      </c>
      <c r="B14" s="40">
        <v>1.5177028145802205</v>
      </c>
      <c r="C14" s="40">
        <v>0</v>
      </c>
      <c r="D14" s="40">
        <v>7.6736272511929535E-2</v>
      </c>
      <c r="E14" s="40">
        <v>0.51326324979501481</v>
      </c>
      <c r="F14" s="40">
        <v>0.9277032922732763</v>
      </c>
      <c r="G14" s="40">
        <v>0.40678289154278485</v>
      </c>
      <c r="H14" s="40">
        <v>1.1109199230374358</v>
      </c>
      <c r="I14" s="40">
        <v>0</v>
      </c>
      <c r="J14" s="16">
        <v>19.077839250338457</v>
      </c>
      <c r="K14" s="77">
        <v>0</v>
      </c>
      <c r="L14" s="77">
        <v>7.8045706024111858</v>
      </c>
      <c r="M14" s="77">
        <v>6.9373960910321655</v>
      </c>
      <c r="N14" s="77">
        <v>4.3358725568951035</v>
      </c>
      <c r="O14" s="77">
        <v>12.14044315930629</v>
      </c>
      <c r="P14" s="77">
        <v>6.9373960910321655</v>
      </c>
      <c r="Q14" s="77">
        <v>0</v>
      </c>
      <c r="U14" s="76"/>
      <c r="V14" s="76"/>
      <c r="W14" s="76"/>
      <c r="X14" s="76"/>
      <c r="Y14" s="39"/>
      <c r="Z14" s="73"/>
      <c r="AA14" s="73"/>
      <c r="AB14" s="73"/>
      <c r="AC14" s="73"/>
      <c r="AD14" s="73"/>
      <c r="AE14" s="73"/>
    </row>
    <row r="15" spans="1:31" ht="29.1" customHeight="1">
      <c r="A15" s="20" t="s">
        <v>24</v>
      </c>
      <c r="B15" s="40">
        <v>6.9521083098933651</v>
      </c>
      <c r="C15" s="40">
        <v>2.6725176459776564E-2</v>
      </c>
      <c r="D15" s="40">
        <v>1.1655957096627458</v>
      </c>
      <c r="E15" s="40">
        <v>3.4898383051557427</v>
      </c>
      <c r="F15" s="40">
        <v>2.2699491186151008</v>
      </c>
      <c r="G15" s="40">
        <v>0.51235994391597994</v>
      </c>
      <c r="H15" s="40">
        <v>4.8198663494414333</v>
      </c>
      <c r="I15" s="40">
        <v>1.6198820165359527</v>
      </c>
      <c r="J15" s="16">
        <v>175.70416385571539</v>
      </c>
      <c r="K15" s="77">
        <v>12.739510359574545</v>
      </c>
      <c r="L15" s="77">
        <v>98.645540763604075</v>
      </c>
      <c r="M15" s="77">
        <v>53.895876983793983</v>
      </c>
      <c r="N15" s="77">
        <v>10.42323574874281</v>
      </c>
      <c r="O15" s="77">
        <v>19.651123589126065</v>
      </c>
      <c r="P15" s="77">
        <v>131.77812289178655</v>
      </c>
      <c r="Q15" s="77">
        <v>24.274917374802786</v>
      </c>
    </row>
    <row r="16" spans="1:31" ht="29.1" customHeight="1">
      <c r="A16" s="21" t="s">
        <v>25</v>
      </c>
      <c r="B16" s="40">
        <v>4.6376888610660219</v>
      </c>
      <c r="C16" s="40">
        <v>0.11767541189562142</v>
      </c>
      <c r="D16" s="40">
        <v>1.2081554724860748</v>
      </c>
      <c r="E16" s="40">
        <v>1.699762919318325</v>
      </c>
      <c r="F16" s="40">
        <v>1.6120950573660007</v>
      </c>
      <c r="G16" s="40">
        <v>1.9349268153558341</v>
      </c>
      <c r="H16" s="40">
        <v>2.1363772246411283</v>
      </c>
      <c r="I16" s="40">
        <v>0.56638482106905963</v>
      </c>
      <c r="J16" s="16">
        <v>204.77199818568371</v>
      </c>
      <c r="K16" s="77">
        <v>49.554672969616369</v>
      </c>
      <c r="L16" s="77">
        <v>116.95359039142684</v>
      </c>
      <c r="M16" s="77">
        <v>27.600071021052162</v>
      </c>
      <c r="N16" s="77">
        <v>10.66366380358833</v>
      </c>
      <c r="O16" s="77">
        <v>57.788416665898474</v>
      </c>
      <c r="P16" s="77">
        <v>121.8581829693946</v>
      </c>
      <c r="Q16" s="77">
        <v>25.125398550390642</v>
      </c>
      <c r="U16" s="76"/>
      <c r="V16" s="76"/>
      <c r="W16" s="76"/>
      <c r="X16" s="76"/>
      <c r="Y16" s="39"/>
      <c r="Z16" s="73"/>
      <c r="AA16" s="73"/>
      <c r="AB16" s="73"/>
      <c r="AC16" s="73"/>
      <c r="AD16" s="73"/>
      <c r="AE16" s="73"/>
    </row>
    <row r="17" spans="1:31" ht="29.1" customHeight="1">
      <c r="A17" s="20" t="s">
        <v>26</v>
      </c>
      <c r="B17" s="40">
        <v>3.5311283882484862E-2</v>
      </c>
      <c r="C17" s="40">
        <v>5.5696031360386218E-4</v>
      </c>
      <c r="D17" s="40">
        <v>2.5063214112173797E-3</v>
      </c>
      <c r="E17" s="40">
        <v>3.2248002157663623E-2</v>
      </c>
      <c r="F17" s="40">
        <v>0</v>
      </c>
      <c r="G17" s="40">
        <v>1.5594888780908141E-2</v>
      </c>
      <c r="H17" s="40">
        <v>1.2531607056086899E-2</v>
      </c>
      <c r="I17" s="40">
        <v>7.1847880454898221E-3</v>
      </c>
      <c r="J17" s="16">
        <v>1.6708809408115868</v>
      </c>
      <c r="K17" s="77">
        <v>0.27848015680193111</v>
      </c>
      <c r="L17" s="77">
        <v>0.27848015680193111</v>
      </c>
      <c r="M17" s="77">
        <v>1.1139206272077244</v>
      </c>
      <c r="N17" s="77">
        <v>0</v>
      </c>
      <c r="O17" s="77">
        <v>0.55696031360386222</v>
      </c>
      <c r="P17" s="77">
        <v>0.83544047040579339</v>
      </c>
      <c r="Q17" s="77">
        <v>0.27848015680193111</v>
      </c>
    </row>
    <row r="18" spans="1:31" ht="29.1" customHeight="1">
      <c r="A18" s="20" t="s">
        <v>27</v>
      </c>
      <c r="B18" s="40">
        <v>0.25695426966185142</v>
      </c>
      <c r="C18" s="40">
        <v>0</v>
      </c>
      <c r="D18" s="40">
        <v>8.0003106800092164E-2</v>
      </c>
      <c r="E18" s="40">
        <v>0.17695116286175924</v>
      </c>
      <c r="F18" s="40">
        <v>0</v>
      </c>
      <c r="G18" s="40">
        <v>0</v>
      </c>
      <c r="H18" s="40">
        <v>0.11031868008837858</v>
      </c>
      <c r="I18" s="40">
        <v>0.14663558957347284</v>
      </c>
      <c r="J18" s="16">
        <v>8.5545193274825735</v>
      </c>
      <c r="K18" s="77">
        <v>0</v>
      </c>
      <c r="L18" s="77">
        <v>5.2449589248312165</v>
      </c>
      <c r="M18" s="77">
        <v>3.309560402651357</v>
      </c>
      <c r="N18" s="77">
        <v>0</v>
      </c>
      <c r="O18" s="77">
        <v>0</v>
      </c>
      <c r="P18" s="77">
        <v>2.1386298318706434</v>
      </c>
      <c r="Q18" s="77">
        <v>6.4158894956119301</v>
      </c>
      <c r="Z18" s="73"/>
      <c r="AA18" s="73"/>
      <c r="AB18" s="73"/>
      <c r="AC18" s="73"/>
      <c r="AD18" s="73"/>
      <c r="AE18" s="73"/>
    </row>
    <row r="19" spans="1:31" ht="29.1" customHeight="1">
      <c r="A19" s="20" t="s">
        <v>28</v>
      </c>
      <c r="B19" s="40">
        <v>0.57922651704389738</v>
      </c>
      <c r="C19" s="40">
        <v>0</v>
      </c>
      <c r="D19" s="40">
        <v>0.16456523915249949</v>
      </c>
      <c r="E19" s="40">
        <v>0</v>
      </c>
      <c r="F19" s="40">
        <v>0.41466127789139789</v>
      </c>
      <c r="G19" s="40">
        <v>0</v>
      </c>
      <c r="H19" s="40">
        <v>0.15019031485226436</v>
      </c>
      <c r="I19" s="40">
        <v>0.42903620219163302</v>
      </c>
      <c r="J19" s="16">
        <v>19.350859634931901</v>
      </c>
      <c r="K19" s="77">
        <v>0</v>
      </c>
      <c r="L19" s="77">
        <v>16.586451115655915</v>
      </c>
      <c r="M19" s="77">
        <v>0</v>
      </c>
      <c r="N19" s="77">
        <v>2.7644085192759862</v>
      </c>
      <c r="O19" s="77">
        <v>0</v>
      </c>
      <c r="P19" s="77">
        <v>15.204246856017921</v>
      </c>
      <c r="Q19" s="77">
        <v>4.1466127789139788</v>
      </c>
      <c r="T19"/>
      <c r="U19" s="76"/>
      <c r="V19" s="76"/>
      <c r="W19" s="76"/>
      <c r="X19" s="76"/>
      <c r="Y19" s="39"/>
      <c r="Z19" s="73"/>
      <c r="AA19" s="73"/>
      <c r="AB19" s="73"/>
      <c r="AC19" s="73"/>
      <c r="AD19" s="73"/>
      <c r="AE19" s="73"/>
    </row>
    <row r="20" spans="1:31" ht="29.1" customHeight="1">
      <c r="A20" s="20" t="s">
        <v>29</v>
      </c>
      <c r="B20" s="40">
        <v>1.8427993594147642</v>
      </c>
      <c r="C20" s="40">
        <v>3.0772690373114874E-2</v>
      </c>
      <c r="D20" s="40">
        <v>0.75369260711148911</v>
      </c>
      <c r="E20" s="40">
        <v>0.66351875393556248</v>
      </c>
      <c r="F20" s="40">
        <v>0.39481530799459807</v>
      </c>
      <c r="G20" s="40">
        <v>0.42978045705260587</v>
      </c>
      <c r="H20" s="40">
        <v>1.0360030027279801</v>
      </c>
      <c r="I20" s="40">
        <v>0.37701589963417859</v>
      </c>
      <c r="J20" s="16">
        <v>93.871017128267667</v>
      </c>
      <c r="K20" s="77">
        <v>13.087800265014302</v>
      </c>
      <c r="L20" s="77">
        <v>67.695416598239063</v>
      </c>
      <c r="M20" s="77">
        <v>11.997150242929777</v>
      </c>
      <c r="N20" s="77">
        <v>1.090650022084525</v>
      </c>
      <c r="O20" s="77">
        <v>25.105039464536702</v>
      </c>
      <c r="P20" s="77">
        <v>48.572793746603622</v>
      </c>
      <c r="Q20" s="77">
        <v>20.193183917127346</v>
      </c>
      <c r="Z20" s="73"/>
      <c r="AA20" s="73"/>
      <c r="AB20" s="73"/>
      <c r="AC20" s="73"/>
      <c r="AD20" s="73"/>
      <c r="AE20" s="73"/>
    </row>
    <row r="21" spans="1:31" ht="29.1" customHeight="1">
      <c r="A21" s="20" t="s">
        <v>30</v>
      </c>
      <c r="B21" s="40">
        <v>3.3637248816048957E-3</v>
      </c>
      <c r="C21" s="40">
        <v>3.3637248816048957E-3</v>
      </c>
      <c r="D21" s="40">
        <v>0</v>
      </c>
      <c r="E21" s="40">
        <v>0</v>
      </c>
      <c r="F21" s="40">
        <v>0</v>
      </c>
      <c r="G21" s="40">
        <v>0</v>
      </c>
      <c r="H21" s="40">
        <v>3.3637248816048957E-3</v>
      </c>
      <c r="I21" s="40">
        <v>0</v>
      </c>
      <c r="J21" s="16">
        <v>1.0286620433042495</v>
      </c>
      <c r="K21" s="77">
        <v>1.0286620433042495</v>
      </c>
      <c r="L21" s="77">
        <v>0</v>
      </c>
      <c r="M21" s="77">
        <v>0</v>
      </c>
      <c r="N21" s="77">
        <v>0</v>
      </c>
      <c r="O21" s="77">
        <v>0</v>
      </c>
      <c r="P21" s="77">
        <v>1.0286620433042495</v>
      </c>
      <c r="Q21" s="77">
        <v>0</v>
      </c>
    </row>
    <row r="22" spans="1:31" ht="29.1" customHeight="1">
      <c r="A22" s="20" t="s">
        <v>31</v>
      </c>
      <c r="B22" s="40">
        <v>2.9841489809812938E-2</v>
      </c>
      <c r="C22" s="40">
        <v>0</v>
      </c>
      <c r="D22" s="40">
        <v>0</v>
      </c>
      <c r="E22" s="40">
        <v>2.9841489809812938E-2</v>
      </c>
      <c r="F22" s="40">
        <v>0</v>
      </c>
      <c r="G22" s="40">
        <v>0</v>
      </c>
      <c r="H22" s="40">
        <v>0</v>
      </c>
      <c r="I22" s="40">
        <v>2.9841489809812938E-2</v>
      </c>
      <c r="J22" s="16">
        <v>0.67821567749574863</v>
      </c>
      <c r="K22" s="77">
        <v>0</v>
      </c>
      <c r="L22" s="77">
        <v>0</v>
      </c>
      <c r="M22" s="77">
        <v>0.67821567749574863</v>
      </c>
      <c r="N22" s="77">
        <v>0</v>
      </c>
      <c r="O22" s="77">
        <v>0</v>
      </c>
      <c r="P22" s="77">
        <v>0</v>
      </c>
      <c r="Q22" s="77">
        <v>0.67821567749574863</v>
      </c>
      <c r="U22" s="76"/>
      <c r="V22" s="76"/>
      <c r="W22" s="76"/>
      <c r="X22" s="76"/>
      <c r="Y22" s="39"/>
      <c r="Z22" s="73"/>
      <c r="AA22" s="73"/>
      <c r="AB22" s="73"/>
      <c r="AC22" s="73"/>
      <c r="AD22" s="73"/>
      <c r="AE22" s="73"/>
    </row>
    <row r="23" spans="1:31" ht="29.1" customHeight="1">
      <c r="A23" s="20" t="s">
        <v>32</v>
      </c>
      <c r="B23" s="40">
        <v>7.2121935513459079E-2</v>
      </c>
      <c r="C23" s="40">
        <v>0</v>
      </c>
      <c r="D23" s="40">
        <v>7.2121935513459079E-2</v>
      </c>
      <c r="E23" s="40">
        <v>0</v>
      </c>
      <c r="F23" s="40">
        <v>0</v>
      </c>
      <c r="G23" s="40">
        <v>0</v>
      </c>
      <c r="H23" s="40">
        <v>7.2121935513459079E-2</v>
      </c>
      <c r="I23" s="40">
        <v>0</v>
      </c>
      <c r="J23" s="16">
        <v>6.5091999560883638</v>
      </c>
      <c r="K23" s="77">
        <v>0</v>
      </c>
      <c r="L23" s="77">
        <v>6.5091999560883638</v>
      </c>
      <c r="M23" s="77">
        <v>0</v>
      </c>
      <c r="N23" s="77">
        <v>0</v>
      </c>
      <c r="O23" s="77">
        <v>0</v>
      </c>
      <c r="P23" s="77">
        <v>6.5091999560883638</v>
      </c>
      <c r="Q23" s="77">
        <v>0</v>
      </c>
      <c r="T23"/>
      <c r="U23" s="76"/>
      <c r="V23" s="76"/>
      <c r="W23" s="76"/>
      <c r="X23" s="76"/>
      <c r="Y23" s="39"/>
      <c r="Z23" s="73"/>
      <c r="AA23" s="73"/>
      <c r="AB23" s="73"/>
      <c r="AC23" s="73"/>
      <c r="AD23" s="73"/>
      <c r="AE23" s="73"/>
    </row>
    <row r="24" spans="1:31" ht="29.1" customHeight="1">
      <c r="A24" s="20" t="s">
        <v>33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16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</row>
    <row r="25" spans="1:31" ht="29.1" customHeight="1">
      <c r="A25" s="20" t="s">
        <v>34</v>
      </c>
      <c r="B25" s="40">
        <v>5.2920905273386367</v>
      </c>
      <c r="C25" s="40">
        <v>3.0110752962167017E-2</v>
      </c>
      <c r="D25" s="40">
        <v>0.95128751000288925</v>
      </c>
      <c r="E25" s="40">
        <v>2.9381111877864865</v>
      </c>
      <c r="F25" s="40">
        <v>1.3725810765870941</v>
      </c>
      <c r="G25" s="40">
        <v>2.2475051473290666</v>
      </c>
      <c r="H25" s="40">
        <v>1.8616629422101516</v>
      </c>
      <c r="I25" s="40">
        <v>1.1829224377994185</v>
      </c>
      <c r="J25" s="16">
        <v>168.9889196856312</v>
      </c>
      <c r="K25" s="77">
        <v>11.17282113624008</v>
      </c>
      <c r="L25" s="77">
        <v>99.158787584130707</v>
      </c>
      <c r="M25" s="77">
        <v>51.674297755110373</v>
      </c>
      <c r="N25" s="77">
        <v>6.9830132101500508</v>
      </c>
      <c r="O25" s="77">
        <v>107.53840343631077</v>
      </c>
      <c r="P25" s="77">
        <v>54.467503039170396</v>
      </c>
      <c r="Q25" s="77">
        <v>6.9830132101500499</v>
      </c>
      <c r="U25" s="76"/>
      <c r="V25" s="76"/>
      <c r="W25" s="76"/>
      <c r="X25" s="76"/>
      <c r="Y25" s="39"/>
      <c r="Z25" s="73"/>
      <c r="AA25" s="73"/>
      <c r="AB25" s="73"/>
      <c r="AC25" s="73"/>
      <c r="AD25" s="73"/>
      <c r="AE25" s="73"/>
    </row>
    <row r="26" spans="1:31" ht="29.1" customHeight="1">
      <c r="A26" s="20" t="s">
        <v>35</v>
      </c>
      <c r="B26" s="40">
        <v>5.5704713366587472E-2</v>
      </c>
      <c r="C26" s="40">
        <v>1.5164237600270335E-3</v>
      </c>
      <c r="D26" s="40">
        <v>5.4188289606560434E-2</v>
      </c>
      <c r="E26" s="40">
        <v>0</v>
      </c>
      <c r="F26" s="40">
        <v>0</v>
      </c>
      <c r="G26" s="40">
        <v>0</v>
      </c>
      <c r="H26" s="40">
        <v>3.7963615810466998E-2</v>
      </c>
      <c r="I26" s="40">
        <v>1.774109755612047E-2</v>
      </c>
      <c r="J26" s="16">
        <v>5.1224460306709085</v>
      </c>
      <c r="K26" s="77">
        <v>0.53021809791155028</v>
      </c>
      <c r="L26" s="77">
        <v>4.592227932759358</v>
      </c>
      <c r="M26" s="77">
        <v>0</v>
      </c>
      <c r="N26" s="77">
        <v>0</v>
      </c>
      <c r="O26" s="77">
        <v>0</v>
      </c>
      <c r="P26" s="77">
        <v>3.0734676184025451</v>
      </c>
      <c r="Q26" s="77">
        <v>2.0489784122683634</v>
      </c>
      <c r="Z26" s="73"/>
      <c r="AA26" s="73"/>
      <c r="AB26" s="73"/>
      <c r="AC26" s="73"/>
      <c r="AD26" s="73"/>
      <c r="AE26" s="73"/>
    </row>
    <row r="27" spans="1:31" ht="29.1" customHeight="1">
      <c r="A27" s="20" t="s">
        <v>36</v>
      </c>
      <c r="B27" s="40">
        <v>1.4635181117895657</v>
      </c>
      <c r="C27" s="40">
        <v>0</v>
      </c>
      <c r="D27" s="40">
        <v>0.27854302228583866</v>
      </c>
      <c r="E27" s="40">
        <v>1.1849750895037272</v>
      </c>
      <c r="F27" s="40">
        <v>0</v>
      </c>
      <c r="G27" s="40">
        <v>0</v>
      </c>
      <c r="H27" s="40">
        <v>0.29207715173702836</v>
      </c>
      <c r="I27" s="40">
        <v>1.1714409600525375</v>
      </c>
      <c r="J27" s="16">
        <v>44.325751477695519</v>
      </c>
      <c r="K27" s="77">
        <v>0</v>
      </c>
      <c r="L27" s="77">
        <v>28.072975935873824</v>
      </c>
      <c r="M27" s="77">
        <v>16.252775541821698</v>
      </c>
      <c r="N27" s="77">
        <v>0</v>
      </c>
      <c r="O27" s="77">
        <v>0</v>
      </c>
      <c r="P27" s="77">
        <v>19.207825640334725</v>
      </c>
      <c r="Q27" s="77">
        <v>25.117925837360794</v>
      </c>
      <c r="U27" s="76"/>
      <c r="V27" s="76"/>
      <c r="W27" s="76"/>
      <c r="X27" s="76"/>
      <c r="Y27" s="39"/>
      <c r="Z27" s="73"/>
      <c r="AA27" s="73"/>
      <c r="AB27" s="73"/>
      <c r="AC27" s="73"/>
      <c r="AD27" s="73"/>
      <c r="AE27" s="73"/>
    </row>
    <row r="28" spans="1:31" ht="29.1" customHeight="1">
      <c r="A28" s="20" t="s">
        <v>37</v>
      </c>
      <c r="B28" s="40">
        <v>0.13204970502397323</v>
      </c>
      <c r="C28" s="40">
        <v>1.2639758653188695E-2</v>
      </c>
      <c r="D28" s="40">
        <v>8.3470104313510263E-3</v>
      </c>
      <c r="E28" s="40">
        <v>0.1110629359394335</v>
      </c>
      <c r="F28" s="40">
        <v>0</v>
      </c>
      <c r="G28" s="40">
        <v>0</v>
      </c>
      <c r="H28" s="40">
        <v>6.3365733474570501E-2</v>
      </c>
      <c r="I28" s="40">
        <v>6.8683971549402728E-2</v>
      </c>
      <c r="J28" s="16">
        <v>8.9432254621618128</v>
      </c>
      <c r="K28" s="77">
        <v>5.3659352772970879</v>
      </c>
      <c r="L28" s="77">
        <v>1.1924300616215753</v>
      </c>
      <c r="M28" s="77">
        <v>2.3848601232431501</v>
      </c>
      <c r="N28" s="77">
        <v>0</v>
      </c>
      <c r="O28" s="77">
        <v>0</v>
      </c>
      <c r="P28" s="77">
        <v>1.1924300616215751</v>
      </c>
      <c r="Q28" s="77">
        <v>7.7507954005402384</v>
      </c>
      <c r="U28" s="76"/>
      <c r="V28" s="76"/>
      <c r="W28" s="76"/>
      <c r="X28" s="76"/>
      <c r="Y28" s="39"/>
      <c r="Z28" s="73"/>
      <c r="AA28" s="73"/>
      <c r="AB28" s="73"/>
      <c r="AC28" s="73"/>
      <c r="AD28" s="73"/>
      <c r="AE28" s="73"/>
    </row>
    <row r="29" spans="1:31" ht="29.1" customHeight="1">
      <c r="A29" s="20" t="s">
        <v>38</v>
      </c>
      <c r="B29" s="40">
        <v>0.9122486317302575</v>
      </c>
      <c r="C29" s="40">
        <v>0</v>
      </c>
      <c r="D29" s="40">
        <v>0.14918811403631557</v>
      </c>
      <c r="E29" s="40">
        <v>0</v>
      </c>
      <c r="F29" s="40">
        <v>0.7630605176939419</v>
      </c>
      <c r="G29" s="40">
        <v>0</v>
      </c>
      <c r="H29" s="40">
        <v>0.84866025525576227</v>
      </c>
      <c r="I29" s="40">
        <v>6.3588376474495167E-2</v>
      </c>
      <c r="J29" s="16">
        <v>17.119947512364082</v>
      </c>
      <c r="K29" s="77">
        <v>0</v>
      </c>
      <c r="L29" s="77">
        <v>14.6742407248835</v>
      </c>
      <c r="M29" s="77">
        <v>0</v>
      </c>
      <c r="N29" s="77">
        <v>2.4457067874805829</v>
      </c>
      <c r="O29" s="77">
        <v>0</v>
      </c>
      <c r="P29" s="77">
        <v>12.228533937402915</v>
      </c>
      <c r="Q29" s="77">
        <v>4.8914135749611658</v>
      </c>
      <c r="U29" s="76"/>
      <c r="V29" s="76"/>
      <c r="W29" s="76"/>
      <c r="X29" s="76"/>
      <c r="Y29" s="39"/>
      <c r="Z29" s="73"/>
      <c r="AA29" s="73"/>
      <c r="AB29" s="73"/>
      <c r="AC29" s="73"/>
      <c r="AD29" s="73"/>
      <c r="AE29" s="73"/>
    </row>
    <row r="30" spans="1:31" ht="29.1" customHeight="1">
      <c r="A30" s="20" t="s">
        <v>39</v>
      </c>
      <c r="B30" s="40">
        <v>6.9385887628306778E-3</v>
      </c>
      <c r="C30" s="40">
        <v>0</v>
      </c>
      <c r="D30" s="40">
        <v>6.9385887628306778E-3</v>
      </c>
      <c r="E30" s="40">
        <v>0</v>
      </c>
      <c r="F30" s="40">
        <v>0</v>
      </c>
      <c r="G30" s="40">
        <v>0</v>
      </c>
      <c r="H30" s="40">
        <v>6.9385887628306778E-3</v>
      </c>
      <c r="I30" s="40">
        <v>0</v>
      </c>
      <c r="J30" s="16">
        <v>0.48863301146694915</v>
      </c>
      <c r="K30" s="77">
        <v>0</v>
      </c>
      <c r="L30" s="77">
        <v>0.48863301146694915</v>
      </c>
      <c r="M30" s="77">
        <v>0</v>
      </c>
      <c r="N30" s="77">
        <v>0</v>
      </c>
      <c r="O30" s="77">
        <v>0</v>
      </c>
      <c r="P30" s="77">
        <v>0.48863301146694915</v>
      </c>
      <c r="Q30" s="77">
        <v>0</v>
      </c>
    </row>
    <row r="31" spans="1:31" ht="29.1" customHeight="1">
      <c r="A31" s="20" t="s">
        <v>40</v>
      </c>
      <c r="B31" s="40">
        <v>6.5097311298720033</v>
      </c>
      <c r="C31" s="40">
        <v>4.5493750502373413E-2</v>
      </c>
      <c r="D31" s="40">
        <v>1.7919486280134111</v>
      </c>
      <c r="E31" s="40">
        <v>4.6722887513562199</v>
      </c>
      <c r="F31" s="40">
        <v>0</v>
      </c>
      <c r="G31" s="40">
        <v>0.95299490408629828</v>
      </c>
      <c r="H31" s="40">
        <v>4.3727830621667181</v>
      </c>
      <c r="I31" s="40">
        <v>1.1839531636189879</v>
      </c>
      <c r="J31" s="16">
        <v>278.05610414637488</v>
      </c>
      <c r="K31" s="77">
        <v>21.693205280423292</v>
      </c>
      <c r="L31" s="77">
        <v>171.13959240714581</v>
      </c>
      <c r="M31" s="77">
        <v>85.22330645880578</v>
      </c>
      <c r="N31" s="77">
        <v>0</v>
      </c>
      <c r="O31" s="77">
        <v>68.348986494080975</v>
      </c>
      <c r="P31" s="77">
        <v>178.63939651862074</v>
      </c>
      <c r="Q31" s="77">
        <v>31.067721133673167</v>
      </c>
      <c r="T31"/>
      <c r="U31" s="76"/>
      <c r="V31" s="76"/>
      <c r="W31" s="76"/>
      <c r="X31" s="76"/>
      <c r="Y31" s="39"/>
      <c r="Z31" s="73"/>
      <c r="AA31" s="73"/>
      <c r="AB31" s="73"/>
      <c r="AC31" s="73"/>
      <c r="AD31" s="73"/>
      <c r="AE31" s="73"/>
    </row>
    <row r="32" spans="1:31" ht="29.1" customHeight="1">
      <c r="A32" s="20" t="s">
        <v>41</v>
      </c>
      <c r="B32" s="40">
        <v>0.48469766442184953</v>
      </c>
      <c r="C32" s="40">
        <v>9.8535813055875086E-4</v>
      </c>
      <c r="D32" s="40">
        <v>2.0593984928677894E-2</v>
      </c>
      <c r="E32" s="40">
        <v>0.10674713081053135</v>
      </c>
      <c r="F32" s="40">
        <v>0.35637119055208155</v>
      </c>
      <c r="G32" s="40">
        <v>0.41309497360124697</v>
      </c>
      <c r="H32" s="40">
        <v>7.1602690820602569E-2</v>
      </c>
      <c r="I32" s="40">
        <v>0</v>
      </c>
      <c r="J32" s="16">
        <v>7.3901859791906315</v>
      </c>
      <c r="K32" s="77">
        <v>0.82113177546562577</v>
      </c>
      <c r="L32" s="77">
        <v>2.4633953263968769</v>
      </c>
      <c r="M32" s="77">
        <v>1.6422635509312515</v>
      </c>
      <c r="N32" s="77">
        <v>2.4633953263968773</v>
      </c>
      <c r="O32" s="77">
        <v>5.747922428259379</v>
      </c>
      <c r="P32" s="77">
        <v>1.6422635509312513</v>
      </c>
      <c r="Q32" s="77">
        <v>0</v>
      </c>
    </row>
    <row r="33" spans="1:31" ht="29.1" customHeight="1">
      <c r="A33" s="22" t="s">
        <v>42</v>
      </c>
      <c r="B33" s="40">
        <v>2.1737209889072502</v>
      </c>
      <c r="C33" s="40">
        <v>9.9970305019419468E-3</v>
      </c>
      <c r="D33" s="40">
        <v>0.83128640967147926</v>
      </c>
      <c r="E33" s="40">
        <v>0.7917648157538022</v>
      </c>
      <c r="F33" s="40">
        <v>0.54067273298002694</v>
      </c>
      <c r="G33" s="40">
        <v>0.54335526949804802</v>
      </c>
      <c r="H33" s="40">
        <v>1.2464964098521347</v>
      </c>
      <c r="I33" s="40">
        <v>0.38386930955706744</v>
      </c>
      <c r="J33" s="16">
        <v>98.952477216973136</v>
      </c>
      <c r="K33" s="77">
        <v>4.9985152509709732</v>
      </c>
      <c r="L33" s="77">
        <v>78.125330337927423</v>
      </c>
      <c r="M33" s="77">
        <v>13.329374002589262</v>
      </c>
      <c r="N33" s="77">
        <v>2.4992576254854866</v>
      </c>
      <c r="O33" s="77">
        <v>29.350311038932709</v>
      </c>
      <c r="P33" s="77">
        <v>60.377782708661584</v>
      </c>
      <c r="Q33" s="77">
        <v>9.2243834693788518</v>
      </c>
      <c r="T33"/>
      <c r="U33" s="76"/>
      <c r="V33" s="76"/>
      <c r="W33" s="76"/>
      <c r="X33" s="76"/>
      <c r="Y33" s="39"/>
      <c r="Z33" s="73"/>
      <c r="AA33" s="73"/>
      <c r="AB33" s="73"/>
      <c r="AC33" s="73"/>
      <c r="AD33" s="73"/>
      <c r="AE33" s="73"/>
    </row>
    <row r="34" spans="1:31" s="24" customFormat="1" ht="29.1" customHeight="1">
      <c r="A34" s="23" t="s">
        <v>43</v>
      </c>
      <c r="B34" s="41">
        <v>35.649875184971009</v>
      </c>
      <c r="C34" s="41">
        <v>0.28980720605148524</v>
      </c>
      <c r="D34" s="41">
        <v>8.0693459083421359</v>
      </c>
      <c r="E34" s="41">
        <v>17.716391032067079</v>
      </c>
      <c r="F34" s="41">
        <v>9.5743310385103175</v>
      </c>
      <c r="G34" s="41">
        <v>7.9494372692132469</v>
      </c>
      <c r="H34" s="41">
        <v>19.669637016312581</v>
      </c>
      <c r="I34" s="41">
        <v>8.0308008994451843</v>
      </c>
      <c r="J34" s="46">
        <v>1236.1089237594497</v>
      </c>
      <c r="K34" s="78">
        <v>125.10794569856265</v>
      </c>
      <c r="L34" s="78">
        <v>761.62848922362366</v>
      </c>
      <c r="M34" s="78">
        <v>299.03788234557766</v>
      </c>
      <c r="N34" s="78">
        <v>50.334606491685648</v>
      </c>
      <c r="O34" s="78">
        <v>342.97037802959431</v>
      </c>
      <c r="P34" s="78">
        <v>710.12694213366137</v>
      </c>
      <c r="Q34" s="78">
        <v>183.01160359619391</v>
      </c>
      <c r="S34" s="2"/>
      <c r="T34" s="2"/>
      <c r="U34" s="2"/>
      <c r="V34" s="2"/>
      <c r="W34" s="2"/>
      <c r="X34" s="2"/>
      <c r="Y34" s="39"/>
      <c r="Z34" s="2"/>
      <c r="AA34" s="2"/>
      <c r="AB34" s="2"/>
      <c r="AC34" s="2"/>
      <c r="AD34" s="2"/>
      <c r="AE34" s="2"/>
    </row>
    <row r="35" spans="1:31" s="25" customFormat="1" ht="29.1" customHeight="1">
      <c r="B35" s="42"/>
      <c r="C35" s="42"/>
      <c r="D35" s="42"/>
      <c r="E35" s="42"/>
      <c r="F35" s="42"/>
      <c r="G35" s="42"/>
      <c r="H35" s="42"/>
      <c r="I35" s="42"/>
      <c r="K35" s="76"/>
      <c r="L35" s="76"/>
      <c r="M35" s="76"/>
      <c r="N35" s="76"/>
      <c r="O35" s="76"/>
      <c r="P35" s="76"/>
      <c r="Q35" s="7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30" customHeight="1">
      <c r="A36" s="26" t="s">
        <v>44</v>
      </c>
      <c r="B36" s="40">
        <v>0.15438887649752306</v>
      </c>
      <c r="C36" s="40">
        <v>0</v>
      </c>
      <c r="D36" s="40">
        <v>0</v>
      </c>
      <c r="E36" s="40">
        <v>0.15438887649752306</v>
      </c>
      <c r="F36" s="40">
        <v>0</v>
      </c>
      <c r="G36" s="40">
        <v>3.7386379328092474E-2</v>
      </c>
      <c r="H36" s="40">
        <v>0</v>
      </c>
      <c r="I36" s="40">
        <v>0.11700249716943059</v>
      </c>
      <c r="J36" s="16">
        <v>1.9046918143860794</v>
      </c>
      <c r="K36" s="77">
        <v>0</v>
      </c>
      <c r="L36" s="77">
        <v>0</v>
      </c>
      <c r="M36" s="77">
        <v>1.9046918143860794</v>
      </c>
      <c r="N36" s="77">
        <v>0</v>
      </c>
      <c r="O36" s="77">
        <v>0.54419766125316549</v>
      </c>
      <c r="P36" s="77">
        <v>0</v>
      </c>
      <c r="Q36" s="77">
        <v>1.3604941531329138</v>
      </c>
    </row>
    <row r="37" spans="1:31" ht="30" customHeight="1">
      <c r="A37" s="26" t="s">
        <v>45</v>
      </c>
      <c r="B37" s="40">
        <v>0.10667999999999998</v>
      </c>
      <c r="C37" s="40">
        <v>3.3999999999999994E-3</v>
      </c>
      <c r="D37" s="40">
        <v>7.4679999999999996E-2</v>
      </c>
      <c r="E37" s="40">
        <v>2.8599999999999993E-2</v>
      </c>
      <c r="F37" s="40">
        <v>0</v>
      </c>
      <c r="G37" s="40">
        <v>1.7599999999999998E-2</v>
      </c>
      <c r="H37" s="40">
        <v>8.5679999999999978E-2</v>
      </c>
      <c r="I37" s="40">
        <v>3.3999999999999994E-3</v>
      </c>
      <c r="J37" s="16">
        <v>8.9999999999999982</v>
      </c>
      <c r="K37" s="77">
        <v>0.99999999999999989</v>
      </c>
      <c r="L37" s="77">
        <v>6.9999999999999991</v>
      </c>
      <c r="M37" s="77">
        <v>0.99999999999999978</v>
      </c>
      <c r="N37" s="77">
        <v>0</v>
      </c>
      <c r="O37" s="77">
        <v>0.99999999999999978</v>
      </c>
      <c r="P37" s="77">
        <v>6.9999999999999982</v>
      </c>
      <c r="Q37" s="77">
        <v>0.99999999999999978</v>
      </c>
      <c r="T37"/>
      <c r="U37" s="76"/>
      <c r="V37" s="76"/>
      <c r="W37" s="76"/>
      <c r="X37" s="76"/>
      <c r="Y37" s="39"/>
      <c r="Z37" s="73"/>
      <c r="AA37" s="73"/>
      <c r="AB37" s="73"/>
      <c r="AC37" s="73"/>
      <c r="AD37" s="73"/>
      <c r="AE37" s="73"/>
    </row>
    <row r="38" spans="1:31" ht="30" customHeight="1">
      <c r="A38" s="26" t="s">
        <v>46</v>
      </c>
      <c r="B38" s="40">
        <v>0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16">
        <v>0</v>
      </c>
      <c r="K38" s="16"/>
      <c r="L38" s="16"/>
      <c r="M38" s="16"/>
      <c r="N38" s="16"/>
      <c r="O38" s="16">
        <v>0</v>
      </c>
      <c r="P38" s="16">
        <v>0</v>
      </c>
      <c r="Q38" s="16">
        <v>0</v>
      </c>
      <c r="S38" s="24"/>
      <c r="T38" s="24"/>
      <c r="U38" s="24"/>
      <c r="V38" s="24"/>
      <c r="W38" s="24"/>
      <c r="X38" s="24"/>
      <c r="Y38" s="73"/>
      <c r="Z38" s="24"/>
      <c r="AA38" s="24"/>
      <c r="AB38" s="24"/>
      <c r="AC38" s="24"/>
      <c r="AD38" s="24"/>
      <c r="AE38" s="24"/>
    </row>
    <row r="39" spans="1:31" s="25" customFormat="1" ht="30" customHeight="1">
      <c r="A39" s="27"/>
      <c r="B39" s="28"/>
      <c r="C39" s="28"/>
      <c r="D39" s="28"/>
      <c r="E39" s="28"/>
      <c r="F39" s="28"/>
      <c r="G39" s="28"/>
      <c r="H39" s="28"/>
      <c r="I39" s="28"/>
      <c r="K39" s="2"/>
      <c r="L39" s="2"/>
      <c r="M39" s="2"/>
      <c r="N39" s="2"/>
      <c r="O39" s="2"/>
      <c r="P39" s="2"/>
      <c r="Q39" s="2"/>
      <c r="R39" s="2"/>
      <c r="Y39" s="2"/>
      <c r="Z39" s="2"/>
      <c r="AA39" s="2"/>
    </row>
    <row r="40" spans="1:31" s="24" customFormat="1" ht="36" customHeight="1">
      <c r="A40" s="29" t="s">
        <v>7</v>
      </c>
      <c r="B40" s="30">
        <v>35.910944061468527</v>
      </c>
      <c r="C40" s="57">
        <v>0.29320720605148526</v>
      </c>
      <c r="D40" s="57">
        <v>8.1440259083421367</v>
      </c>
      <c r="E40" s="57">
        <v>17.899379908564605</v>
      </c>
      <c r="F40" s="57">
        <v>9.5743310385103175</v>
      </c>
      <c r="G40" s="57">
        <v>8.0044236485413389</v>
      </c>
      <c r="H40" s="57">
        <v>19.755317016312581</v>
      </c>
      <c r="I40" s="57">
        <v>8.1512033966146138</v>
      </c>
      <c r="J40" s="46">
        <v>1247.0136155738358</v>
      </c>
      <c r="K40" s="31">
        <v>126.10794569856265</v>
      </c>
      <c r="L40" s="31">
        <v>768.62848922362366</v>
      </c>
      <c r="M40" s="31">
        <v>301.94257415996373</v>
      </c>
      <c r="N40" s="31">
        <v>50.334606491685648</v>
      </c>
      <c r="O40" s="31">
        <v>344.51457569084749</v>
      </c>
      <c r="P40" s="31">
        <v>717.12694213366137</v>
      </c>
      <c r="Q40" s="31">
        <v>185.37209774932683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>
      <c r="Y41" s="73"/>
    </row>
    <row r="42" spans="1:31">
      <c r="Y42" s="73"/>
    </row>
    <row r="43" spans="1:31">
      <c r="S43" s="25"/>
      <c r="T43" s="25"/>
      <c r="U43" s="25"/>
      <c r="V43" s="25"/>
      <c r="W43" s="25"/>
      <c r="X43" s="25"/>
      <c r="Y43" s="24"/>
      <c r="Z43" s="24"/>
      <c r="AA43" s="24"/>
      <c r="AB43" s="25"/>
      <c r="AC43" s="25"/>
      <c r="AD43" s="25"/>
      <c r="AE43" s="25"/>
    </row>
    <row r="44" spans="1:31" ht="18" thickBot="1">
      <c r="S44" s="24"/>
      <c r="T44" s="24"/>
      <c r="U44" s="24"/>
      <c r="V44" s="24"/>
      <c r="W44" s="24"/>
      <c r="X44" s="24"/>
      <c r="Y44" s="25"/>
      <c r="Z44" s="25"/>
      <c r="AA44" s="25"/>
      <c r="AB44" s="24"/>
      <c r="AC44" s="24"/>
      <c r="AD44" s="24"/>
      <c r="AE44" s="24"/>
    </row>
    <row r="45" spans="1:31" ht="32.25" thickBot="1">
      <c r="A45" s="169" t="s">
        <v>47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1"/>
    </row>
    <row r="47" spans="1:31" ht="30" customHeight="1">
      <c r="A47" s="7"/>
      <c r="B47" s="172" t="s">
        <v>1</v>
      </c>
      <c r="C47" s="129" t="s">
        <v>54</v>
      </c>
      <c r="D47" s="130"/>
      <c r="E47" s="130"/>
      <c r="F47" s="131"/>
      <c r="G47" s="129" t="s">
        <v>97</v>
      </c>
      <c r="H47" s="130"/>
      <c r="I47" s="131"/>
      <c r="J47" s="119" t="s">
        <v>2</v>
      </c>
      <c r="K47" s="139" t="s">
        <v>82</v>
      </c>
      <c r="L47" s="140"/>
      <c r="M47" s="140"/>
      <c r="N47" s="141"/>
      <c r="O47" s="139" t="s">
        <v>115</v>
      </c>
      <c r="P47" s="140"/>
      <c r="Q47" s="141"/>
      <c r="Y47" s="25"/>
    </row>
    <row r="48" spans="1:31" ht="26.1" customHeight="1">
      <c r="A48" s="7"/>
      <c r="B48" s="173"/>
      <c r="C48" s="132"/>
      <c r="D48" s="133"/>
      <c r="E48" s="133"/>
      <c r="F48" s="134"/>
      <c r="G48" s="132"/>
      <c r="H48" s="133"/>
      <c r="I48" s="134"/>
      <c r="J48" s="120"/>
      <c r="K48" s="142"/>
      <c r="L48" s="143"/>
      <c r="M48" s="143"/>
      <c r="N48" s="144"/>
      <c r="O48" s="142"/>
      <c r="P48" s="143"/>
      <c r="Q48" s="144"/>
      <c r="Y48" s="25"/>
      <c r="Z48" s="25"/>
      <c r="AA48" s="25"/>
    </row>
    <row r="49" spans="1:27" ht="26.1" customHeight="1">
      <c r="A49" s="7"/>
      <c r="B49" s="174"/>
      <c r="C49" s="12" t="s">
        <v>83</v>
      </c>
      <c r="D49" s="12" t="s">
        <v>84</v>
      </c>
      <c r="E49" s="12" t="s">
        <v>85</v>
      </c>
      <c r="F49" s="12" t="s">
        <v>86</v>
      </c>
      <c r="G49" s="12" t="s">
        <v>98</v>
      </c>
      <c r="H49" s="12" t="s">
        <v>94</v>
      </c>
      <c r="I49" s="12" t="s">
        <v>99</v>
      </c>
      <c r="J49" s="121"/>
      <c r="K49" s="13" t="s">
        <v>83</v>
      </c>
      <c r="L49" s="13" t="s">
        <v>84</v>
      </c>
      <c r="M49" s="13" t="s">
        <v>85</v>
      </c>
      <c r="N49" s="13" t="s">
        <v>86</v>
      </c>
      <c r="O49" s="13" t="s">
        <v>98</v>
      </c>
      <c r="P49" s="13" t="s">
        <v>94</v>
      </c>
      <c r="Q49" s="13" t="s">
        <v>99</v>
      </c>
      <c r="Y49" s="47"/>
      <c r="Z49" s="24"/>
      <c r="AA49" s="24"/>
    </row>
    <row r="50" spans="1:27" ht="29.1" customHeight="1">
      <c r="A50" s="15" t="s">
        <v>12</v>
      </c>
      <c r="B50" s="34" t="s">
        <v>57</v>
      </c>
      <c r="C50" s="34" t="s">
        <v>74</v>
      </c>
      <c r="D50" s="34" t="s">
        <v>74</v>
      </c>
      <c r="E50" s="34" t="s">
        <v>74</v>
      </c>
      <c r="F50" s="34" t="s">
        <v>74</v>
      </c>
      <c r="G50" s="34" t="s">
        <v>74</v>
      </c>
      <c r="H50" s="34" t="s">
        <v>74</v>
      </c>
      <c r="I50" s="34" t="s">
        <v>74</v>
      </c>
      <c r="J50" s="35" t="s">
        <v>74</v>
      </c>
      <c r="K50" s="35" t="s">
        <v>74</v>
      </c>
      <c r="L50" s="35" t="s">
        <v>74</v>
      </c>
      <c r="M50" s="35" t="s">
        <v>74</v>
      </c>
      <c r="N50" s="35" t="s">
        <v>74</v>
      </c>
      <c r="O50" s="35" t="s">
        <v>74</v>
      </c>
      <c r="P50" s="35" t="s">
        <v>74</v>
      </c>
      <c r="Q50" s="35" t="s">
        <v>74</v>
      </c>
    </row>
    <row r="51" spans="1:27" ht="29.1" customHeight="1">
      <c r="A51" s="20" t="s">
        <v>16</v>
      </c>
      <c r="B51" s="34" t="s">
        <v>57</v>
      </c>
      <c r="C51" s="34" t="s">
        <v>74</v>
      </c>
      <c r="D51" s="34" t="s">
        <v>74</v>
      </c>
      <c r="E51" s="34" t="s">
        <v>74</v>
      </c>
      <c r="F51" s="34" t="s">
        <v>74</v>
      </c>
      <c r="G51" s="34" t="s">
        <v>74</v>
      </c>
      <c r="H51" s="34" t="s">
        <v>74</v>
      </c>
      <c r="I51" s="34" t="s">
        <v>74</v>
      </c>
      <c r="J51" s="35" t="s">
        <v>74</v>
      </c>
      <c r="K51" s="35" t="s">
        <v>74</v>
      </c>
      <c r="L51" s="35" t="s">
        <v>74</v>
      </c>
      <c r="M51" s="35" t="s">
        <v>74</v>
      </c>
      <c r="N51" s="35" t="s">
        <v>74</v>
      </c>
      <c r="O51" s="35" t="s">
        <v>74</v>
      </c>
      <c r="P51" s="35" t="s">
        <v>74</v>
      </c>
      <c r="Q51" s="35" t="s">
        <v>74</v>
      </c>
    </row>
    <row r="52" spans="1:27" ht="29.1" customHeight="1">
      <c r="A52" s="20" t="s">
        <v>17</v>
      </c>
      <c r="B52" s="34" t="s">
        <v>57</v>
      </c>
      <c r="C52" s="34" t="s">
        <v>74</v>
      </c>
      <c r="D52" s="34" t="s">
        <v>74</v>
      </c>
      <c r="E52" s="34" t="s">
        <v>74</v>
      </c>
      <c r="F52" s="34" t="s">
        <v>74</v>
      </c>
      <c r="G52" s="34" t="s">
        <v>74</v>
      </c>
      <c r="H52" s="34" t="s">
        <v>74</v>
      </c>
      <c r="I52" s="34" t="s">
        <v>74</v>
      </c>
      <c r="J52" s="35" t="s">
        <v>74</v>
      </c>
      <c r="K52" s="35" t="s">
        <v>74</v>
      </c>
      <c r="L52" s="35" t="s">
        <v>74</v>
      </c>
      <c r="M52" s="35" t="s">
        <v>74</v>
      </c>
      <c r="N52" s="35" t="s">
        <v>74</v>
      </c>
      <c r="O52" s="35" t="s">
        <v>74</v>
      </c>
      <c r="P52" s="35" t="s">
        <v>74</v>
      </c>
      <c r="Q52" s="35" t="s">
        <v>74</v>
      </c>
    </row>
    <row r="53" spans="1:27" ht="29.1" customHeight="1">
      <c r="A53" s="20" t="s">
        <v>18</v>
      </c>
      <c r="B53" s="34" t="s">
        <v>57</v>
      </c>
      <c r="C53" s="34" t="s">
        <v>74</v>
      </c>
      <c r="D53" s="34" t="s">
        <v>74</v>
      </c>
      <c r="E53" s="34" t="s">
        <v>74</v>
      </c>
      <c r="F53" s="34" t="s">
        <v>74</v>
      </c>
      <c r="G53" s="34" t="s">
        <v>74</v>
      </c>
      <c r="H53" s="34" t="s">
        <v>74</v>
      </c>
      <c r="I53" s="34" t="s">
        <v>74</v>
      </c>
      <c r="J53" s="35" t="s">
        <v>74</v>
      </c>
      <c r="K53" s="35" t="s">
        <v>74</v>
      </c>
      <c r="L53" s="35" t="s">
        <v>74</v>
      </c>
      <c r="M53" s="35" t="s">
        <v>74</v>
      </c>
      <c r="N53" s="35" t="s">
        <v>74</v>
      </c>
      <c r="O53" s="35" t="s">
        <v>74</v>
      </c>
      <c r="P53" s="35" t="s">
        <v>74</v>
      </c>
      <c r="Q53" s="35" t="s">
        <v>74</v>
      </c>
    </row>
    <row r="54" spans="1:27" ht="29.1" customHeight="1">
      <c r="A54" s="20" t="s">
        <v>19</v>
      </c>
      <c r="B54" s="34" t="s">
        <v>57</v>
      </c>
      <c r="C54" s="34" t="s">
        <v>74</v>
      </c>
      <c r="D54" s="34" t="s">
        <v>74</v>
      </c>
      <c r="E54" s="34" t="s">
        <v>74</v>
      </c>
      <c r="F54" s="34" t="s">
        <v>74</v>
      </c>
      <c r="G54" s="34" t="s">
        <v>74</v>
      </c>
      <c r="H54" s="34" t="s">
        <v>74</v>
      </c>
      <c r="I54" s="34" t="s">
        <v>74</v>
      </c>
      <c r="J54" s="35" t="s">
        <v>74</v>
      </c>
      <c r="K54" s="35" t="s">
        <v>74</v>
      </c>
      <c r="L54" s="35" t="s">
        <v>74</v>
      </c>
      <c r="M54" s="35" t="s">
        <v>74</v>
      </c>
      <c r="N54" s="35" t="s">
        <v>74</v>
      </c>
      <c r="O54" s="35" t="s">
        <v>74</v>
      </c>
      <c r="P54" s="35" t="s">
        <v>74</v>
      </c>
      <c r="Q54" s="35" t="s">
        <v>74</v>
      </c>
    </row>
    <row r="55" spans="1:27" ht="29.1" customHeight="1">
      <c r="A55" s="20" t="s">
        <v>20</v>
      </c>
      <c r="B55" s="34" t="s">
        <v>57</v>
      </c>
      <c r="C55" s="34" t="s">
        <v>74</v>
      </c>
      <c r="D55" s="34" t="s">
        <v>74</v>
      </c>
      <c r="E55" s="34" t="s">
        <v>74</v>
      </c>
      <c r="F55" s="34" t="s">
        <v>74</v>
      </c>
      <c r="G55" s="34" t="s">
        <v>74</v>
      </c>
      <c r="H55" s="34" t="s">
        <v>74</v>
      </c>
      <c r="I55" s="34" t="s">
        <v>74</v>
      </c>
      <c r="J55" s="35" t="s">
        <v>74</v>
      </c>
      <c r="K55" s="35" t="s">
        <v>74</v>
      </c>
      <c r="L55" s="35" t="s">
        <v>74</v>
      </c>
      <c r="M55" s="35" t="s">
        <v>74</v>
      </c>
      <c r="N55" s="35" t="s">
        <v>74</v>
      </c>
      <c r="O55" s="35" t="s">
        <v>74</v>
      </c>
      <c r="P55" s="35" t="s">
        <v>74</v>
      </c>
      <c r="Q55" s="35" t="s">
        <v>74</v>
      </c>
    </row>
    <row r="56" spans="1:27" ht="29.1" customHeight="1">
      <c r="A56" s="20" t="s">
        <v>21</v>
      </c>
      <c r="B56" s="34" t="s">
        <v>57</v>
      </c>
      <c r="C56" s="34" t="s">
        <v>74</v>
      </c>
      <c r="D56" s="34" t="s">
        <v>74</v>
      </c>
      <c r="E56" s="34" t="s">
        <v>74</v>
      </c>
      <c r="F56" s="34" t="s">
        <v>74</v>
      </c>
      <c r="G56" s="34" t="s">
        <v>74</v>
      </c>
      <c r="H56" s="34" t="s">
        <v>74</v>
      </c>
      <c r="I56" s="34" t="s">
        <v>74</v>
      </c>
      <c r="J56" s="35" t="s">
        <v>74</v>
      </c>
      <c r="K56" s="35" t="s">
        <v>74</v>
      </c>
      <c r="L56" s="35" t="s">
        <v>74</v>
      </c>
      <c r="M56" s="35" t="s">
        <v>74</v>
      </c>
      <c r="N56" s="35" t="s">
        <v>74</v>
      </c>
      <c r="O56" s="35" t="s">
        <v>74</v>
      </c>
      <c r="P56" s="35" t="s">
        <v>74</v>
      </c>
      <c r="Q56" s="35" t="s">
        <v>74</v>
      </c>
    </row>
    <row r="57" spans="1:27" ht="29.1" customHeight="1">
      <c r="A57" s="20" t="s">
        <v>22</v>
      </c>
      <c r="B57" s="34" t="s">
        <v>57</v>
      </c>
      <c r="C57" s="34" t="s">
        <v>74</v>
      </c>
      <c r="D57" s="34" t="s">
        <v>74</v>
      </c>
      <c r="E57" s="34" t="s">
        <v>74</v>
      </c>
      <c r="F57" s="34" t="s">
        <v>74</v>
      </c>
      <c r="G57" s="34" t="s">
        <v>74</v>
      </c>
      <c r="H57" s="34" t="s">
        <v>74</v>
      </c>
      <c r="I57" s="34" t="s">
        <v>74</v>
      </c>
      <c r="J57" s="35" t="s">
        <v>74</v>
      </c>
      <c r="K57" s="35" t="s">
        <v>74</v>
      </c>
      <c r="L57" s="35" t="s">
        <v>74</v>
      </c>
      <c r="M57" s="35" t="s">
        <v>74</v>
      </c>
      <c r="N57" s="35" t="s">
        <v>74</v>
      </c>
      <c r="O57" s="35" t="s">
        <v>74</v>
      </c>
      <c r="P57" s="35" t="s">
        <v>74</v>
      </c>
      <c r="Q57" s="35" t="s">
        <v>74</v>
      </c>
    </row>
    <row r="58" spans="1:27" ht="29.1" customHeight="1">
      <c r="A58" s="20" t="s">
        <v>23</v>
      </c>
      <c r="B58" s="34" t="s">
        <v>57</v>
      </c>
      <c r="C58" s="34" t="s">
        <v>74</v>
      </c>
      <c r="D58" s="34" t="s">
        <v>74</v>
      </c>
      <c r="E58" s="34" t="s">
        <v>74</v>
      </c>
      <c r="F58" s="34" t="s">
        <v>74</v>
      </c>
      <c r="G58" s="34" t="s">
        <v>74</v>
      </c>
      <c r="H58" s="34" t="s">
        <v>74</v>
      </c>
      <c r="I58" s="34" t="s">
        <v>74</v>
      </c>
      <c r="J58" s="35" t="s">
        <v>74</v>
      </c>
      <c r="K58" s="35" t="s">
        <v>74</v>
      </c>
      <c r="L58" s="35" t="s">
        <v>74</v>
      </c>
      <c r="M58" s="35" t="s">
        <v>74</v>
      </c>
      <c r="N58" s="35" t="s">
        <v>74</v>
      </c>
      <c r="O58" s="35" t="s">
        <v>74</v>
      </c>
      <c r="P58" s="35" t="s">
        <v>74</v>
      </c>
      <c r="Q58" s="35" t="s">
        <v>74</v>
      </c>
    </row>
    <row r="59" spans="1:27" ht="29.1" customHeight="1">
      <c r="A59" s="20" t="s">
        <v>24</v>
      </c>
      <c r="B59" s="34" t="s">
        <v>57</v>
      </c>
      <c r="C59" s="34" t="s">
        <v>74</v>
      </c>
      <c r="D59" s="34" t="s">
        <v>74</v>
      </c>
      <c r="E59" s="34" t="s">
        <v>74</v>
      </c>
      <c r="F59" s="34" t="s">
        <v>74</v>
      </c>
      <c r="G59" s="34" t="s">
        <v>74</v>
      </c>
      <c r="H59" s="34" t="s">
        <v>74</v>
      </c>
      <c r="I59" s="34" t="s">
        <v>74</v>
      </c>
      <c r="J59" s="35" t="s">
        <v>74</v>
      </c>
      <c r="K59" s="35" t="s">
        <v>74</v>
      </c>
      <c r="L59" s="35" t="s">
        <v>74</v>
      </c>
      <c r="M59" s="35" t="s">
        <v>74</v>
      </c>
      <c r="N59" s="35" t="s">
        <v>74</v>
      </c>
      <c r="O59" s="35" t="s">
        <v>74</v>
      </c>
      <c r="P59" s="35" t="s">
        <v>74</v>
      </c>
      <c r="Q59" s="35" t="s">
        <v>74</v>
      </c>
    </row>
    <row r="60" spans="1:27" ht="29.1" customHeight="1">
      <c r="A60" s="21" t="s">
        <v>25</v>
      </c>
      <c r="B60" s="34" t="s">
        <v>57</v>
      </c>
      <c r="C60" s="34" t="s">
        <v>74</v>
      </c>
      <c r="D60" s="34" t="s">
        <v>74</v>
      </c>
      <c r="E60" s="34" t="s">
        <v>74</v>
      </c>
      <c r="F60" s="34" t="s">
        <v>74</v>
      </c>
      <c r="G60" s="34" t="s">
        <v>74</v>
      </c>
      <c r="H60" s="34" t="s">
        <v>74</v>
      </c>
      <c r="I60" s="34" t="s">
        <v>74</v>
      </c>
      <c r="J60" s="35" t="s">
        <v>74</v>
      </c>
      <c r="K60" s="35" t="s">
        <v>74</v>
      </c>
      <c r="L60" s="35" t="s">
        <v>74</v>
      </c>
      <c r="M60" s="35" t="s">
        <v>74</v>
      </c>
      <c r="N60" s="35" t="s">
        <v>74</v>
      </c>
      <c r="O60" s="35" t="s">
        <v>74</v>
      </c>
      <c r="P60" s="35" t="s">
        <v>74</v>
      </c>
      <c r="Q60" s="35" t="s">
        <v>74</v>
      </c>
    </row>
    <row r="61" spans="1:27" ht="29.1" customHeight="1">
      <c r="A61" s="20" t="s">
        <v>26</v>
      </c>
      <c r="B61" s="34" t="s">
        <v>57</v>
      </c>
      <c r="C61" s="34" t="s">
        <v>74</v>
      </c>
      <c r="D61" s="34" t="s">
        <v>74</v>
      </c>
      <c r="E61" s="34" t="s">
        <v>74</v>
      </c>
      <c r="F61" s="34" t="s">
        <v>74</v>
      </c>
      <c r="G61" s="34" t="s">
        <v>74</v>
      </c>
      <c r="H61" s="34" t="s">
        <v>74</v>
      </c>
      <c r="I61" s="34" t="s">
        <v>74</v>
      </c>
      <c r="J61" s="35" t="s">
        <v>74</v>
      </c>
      <c r="K61" s="35" t="s">
        <v>74</v>
      </c>
      <c r="L61" s="35" t="s">
        <v>74</v>
      </c>
      <c r="M61" s="35" t="s">
        <v>74</v>
      </c>
      <c r="N61" s="35" t="s">
        <v>74</v>
      </c>
      <c r="O61" s="35" t="s">
        <v>74</v>
      </c>
      <c r="P61" s="35" t="s">
        <v>74</v>
      </c>
      <c r="Q61" s="35" t="s">
        <v>74</v>
      </c>
    </row>
    <row r="62" spans="1:27" ht="29.1" customHeight="1">
      <c r="A62" s="20" t="s">
        <v>27</v>
      </c>
      <c r="B62" s="34" t="s">
        <v>57</v>
      </c>
      <c r="C62" s="34" t="s">
        <v>74</v>
      </c>
      <c r="D62" s="34" t="s">
        <v>74</v>
      </c>
      <c r="E62" s="34" t="s">
        <v>74</v>
      </c>
      <c r="F62" s="34" t="s">
        <v>74</v>
      </c>
      <c r="G62" s="34" t="s">
        <v>74</v>
      </c>
      <c r="H62" s="34" t="s">
        <v>74</v>
      </c>
      <c r="I62" s="34" t="s">
        <v>74</v>
      </c>
      <c r="J62" s="35" t="s">
        <v>74</v>
      </c>
      <c r="K62" s="35" t="s">
        <v>74</v>
      </c>
      <c r="L62" s="35" t="s">
        <v>74</v>
      </c>
      <c r="M62" s="35" t="s">
        <v>74</v>
      </c>
      <c r="N62" s="35" t="s">
        <v>74</v>
      </c>
      <c r="O62" s="35" t="s">
        <v>74</v>
      </c>
      <c r="P62" s="35" t="s">
        <v>74</v>
      </c>
      <c r="Q62" s="35" t="s">
        <v>74</v>
      </c>
    </row>
    <row r="63" spans="1:27" ht="29.1" customHeight="1">
      <c r="A63" s="20" t="s">
        <v>28</v>
      </c>
      <c r="B63" s="34" t="s">
        <v>57</v>
      </c>
      <c r="C63" s="34" t="s">
        <v>74</v>
      </c>
      <c r="D63" s="34" t="s">
        <v>74</v>
      </c>
      <c r="E63" s="34" t="s">
        <v>74</v>
      </c>
      <c r="F63" s="34" t="s">
        <v>74</v>
      </c>
      <c r="G63" s="34" t="s">
        <v>74</v>
      </c>
      <c r="H63" s="34" t="s">
        <v>74</v>
      </c>
      <c r="I63" s="34" t="s">
        <v>74</v>
      </c>
      <c r="J63" s="35" t="s">
        <v>74</v>
      </c>
      <c r="K63" s="35" t="s">
        <v>74</v>
      </c>
      <c r="L63" s="35" t="s">
        <v>74</v>
      </c>
      <c r="M63" s="35" t="s">
        <v>74</v>
      </c>
      <c r="N63" s="35" t="s">
        <v>74</v>
      </c>
      <c r="O63" s="35" t="s">
        <v>74</v>
      </c>
      <c r="P63" s="35" t="s">
        <v>74</v>
      </c>
      <c r="Q63" s="35" t="s">
        <v>74</v>
      </c>
    </row>
    <row r="64" spans="1:27" ht="29.1" customHeight="1">
      <c r="A64" s="20" t="s">
        <v>29</v>
      </c>
      <c r="B64" s="34" t="s">
        <v>57</v>
      </c>
      <c r="C64" s="34" t="s">
        <v>74</v>
      </c>
      <c r="D64" s="34" t="s">
        <v>74</v>
      </c>
      <c r="E64" s="34" t="s">
        <v>74</v>
      </c>
      <c r="F64" s="34" t="s">
        <v>74</v>
      </c>
      <c r="G64" s="34" t="s">
        <v>74</v>
      </c>
      <c r="H64" s="34" t="s">
        <v>74</v>
      </c>
      <c r="I64" s="34" t="s">
        <v>74</v>
      </c>
      <c r="J64" s="35" t="s">
        <v>74</v>
      </c>
      <c r="K64" s="35" t="s">
        <v>74</v>
      </c>
      <c r="L64" s="35" t="s">
        <v>74</v>
      </c>
      <c r="M64" s="35" t="s">
        <v>74</v>
      </c>
      <c r="N64" s="35" t="s">
        <v>74</v>
      </c>
      <c r="O64" s="35" t="s">
        <v>74</v>
      </c>
      <c r="P64" s="35" t="s">
        <v>74</v>
      </c>
      <c r="Q64" s="35" t="s">
        <v>74</v>
      </c>
    </row>
    <row r="65" spans="1:31" ht="29.1" customHeight="1">
      <c r="A65" s="20" t="s">
        <v>30</v>
      </c>
      <c r="B65" s="34" t="s">
        <v>57</v>
      </c>
      <c r="C65" s="34" t="s">
        <v>74</v>
      </c>
      <c r="D65" s="34" t="s">
        <v>74</v>
      </c>
      <c r="E65" s="34" t="s">
        <v>74</v>
      </c>
      <c r="F65" s="34" t="s">
        <v>74</v>
      </c>
      <c r="G65" s="34" t="s">
        <v>74</v>
      </c>
      <c r="H65" s="34" t="s">
        <v>74</v>
      </c>
      <c r="I65" s="34" t="s">
        <v>74</v>
      </c>
      <c r="J65" s="35" t="s">
        <v>74</v>
      </c>
      <c r="K65" s="35" t="s">
        <v>74</v>
      </c>
      <c r="L65" s="35" t="s">
        <v>74</v>
      </c>
      <c r="M65" s="35" t="s">
        <v>74</v>
      </c>
      <c r="N65" s="35" t="s">
        <v>74</v>
      </c>
      <c r="O65" s="35" t="s">
        <v>74</v>
      </c>
      <c r="P65" s="35" t="s">
        <v>74</v>
      </c>
      <c r="Q65" s="35" t="s">
        <v>74</v>
      </c>
    </row>
    <row r="66" spans="1:31" ht="29.1" customHeight="1">
      <c r="A66" s="20" t="s">
        <v>31</v>
      </c>
      <c r="B66" s="34" t="s">
        <v>57</v>
      </c>
      <c r="C66" s="34" t="s">
        <v>74</v>
      </c>
      <c r="D66" s="34" t="s">
        <v>74</v>
      </c>
      <c r="E66" s="34" t="s">
        <v>74</v>
      </c>
      <c r="F66" s="34" t="s">
        <v>74</v>
      </c>
      <c r="G66" s="34" t="s">
        <v>74</v>
      </c>
      <c r="H66" s="34" t="s">
        <v>74</v>
      </c>
      <c r="I66" s="34" t="s">
        <v>74</v>
      </c>
      <c r="J66" s="35" t="s">
        <v>74</v>
      </c>
      <c r="K66" s="35" t="s">
        <v>74</v>
      </c>
      <c r="L66" s="35" t="s">
        <v>74</v>
      </c>
      <c r="M66" s="35" t="s">
        <v>74</v>
      </c>
      <c r="N66" s="35" t="s">
        <v>74</v>
      </c>
      <c r="O66" s="35" t="s">
        <v>74</v>
      </c>
      <c r="P66" s="35" t="s">
        <v>74</v>
      </c>
      <c r="Q66" s="35" t="s">
        <v>74</v>
      </c>
    </row>
    <row r="67" spans="1:31" ht="29.1" customHeight="1">
      <c r="A67" s="20" t="s">
        <v>32</v>
      </c>
      <c r="B67" s="34" t="s">
        <v>57</v>
      </c>
      <c r="C67" s="34" t="s">
        <v>74</v>
      </c>
      <c r="D67" s="34" t="s">
        <v>74</v>
      </c>
      <c r="E67" s="34" t="s">
        <v>74</v>
      </c>
      <c r="F67" s="34" t="s">
        <v>74</v>
      </c>
      <c r="G67" s="34" t="s">
        <v>74</v>
      </c>
      <c r="H67" s="34" t="s">
        <v>74</v>
      </c>
      <c r="I67" s="34" t="s">
        <v>74</v>
      </c>
      <c r="J67" s="35" t="s">
        <v>74</v>
      </c>
      <c r="K67" s="35" t="s">
        <v>74</v>
      </c>
      <c r="L67" s="35" t="s">
        <v>74</v>
      </c>
      <c r="M67" s="35" t="s">
        <v>74</v>
      </c>
      <c r="N67" s="35" t="s">
        <v>74</v>
      </c>
      <c r="O67" s="35" t="s">
        <v>74</v>
      </c>
      <c r="P67" s="35" t="s">
        <v>74</v>
      </c>
      <c r="Q67" s="35" t="s">
        <v>74</v>
      </c>
    </row>
    <row r="68" spans="1:31" ht="29.1" customHeight="1">
      <c r="A68" s="20" t="s">
        <v>33</v>
      </c>
      <c r="B68" s="34" t="s">
        <v>57</v>
      </c>
      <c r="C68" s="34" t="s">
        <v>74</v>
      </c>
      <c r="D68" s="34" t="s">
        <v>74</v>
      </c>
      <c r="E68" s="34" t="s">
        <v>74</v>
      </c>
      <c r="F68" s="34" t="s">
        <v>74</v>
      </c>
      <c r="G68" s="34" t="s">
        <v>74</v>
      </c>
      <c r="H68" s="34" t="s">
        <v>74</v>
      </c>
      <c r="I68" s="34" t="s">
        <v>74</v>
      </c>
      <c r="J68" s="35" t="s">
        <v>74</v>
      </c>
      <c r="K68" s="35" t="s">
        <v>74</v>
      </c>
      <c r="L68" s="35" t="s">
        <v>74</v>
      </c>
      <c r="M68" s="35" t="s">
        <v>74</v>
      </c>
      <c r="N68" s="35" t="s">
        <v>74</v>
      </c>
      <c r="O68" s="35" t="s">
        <v>74</v>
      </c>
      <c r="P68" s="35" t="s">
        <v>74</v>
      </c>
      <c r="Q68" s="35" t="s">
        <v>74</v>
      </c>
    </row>
    <row r="69" spans="1:31" ht="29.1" customHeight="1">
      <c r="A69" s="20" t="s">
        <v>34</v>
      </c>
      <c r="B69" s="34" t="s">
        <v>57</v>
      </c>
      <c r="C69" s="34" t="s">
        <v>74</v>
      </c>
      <c r="D69" s="34" t="s">
        <v>74</v>
      </c>
      <c r="E69" s="34" t="s">
        <v>74</v>
      </c>
      <c r="F69" s="34" t="s">
        <v>74</v>
      </c>
      <c r="G69" s="34" t="s">
        <v>74</v>
      </c>
      <c r="H69" s="34" t="s">
        <v>74</v>
      </c>
      <c r="I69" s="34" t="s">
        <v>74</v>
      </c>
      <c r="J69" s="35" t="s">
        <v>74</v>
      </c>
      <c r="K69" s="35" t="s">
        <v>74</v>
      </c>
      <c r="L69" s="35" t="s">
        <v>74</v>
      </c>
      <c r="M69" s="35" t="s">
        <v>74</v>
      </c>
      <c r="N69" s="35" t="s">
        <v>74</v>
      </c>
      <c r="O69" s="35" t="s">
        <v>74</v>
      </c>
      <c r="P69" s="35" t="s">
        <v>74</v>
      </c>
      <c r="Q69" s="35" t="s">
        <v>74</v>
      </c>
    </row>
    <row r="70" spans="1:31" ht="29.1" customHeight="1">
      <c r="A70" s="20" t="s">
        <v>35</v>
      </c>
      <c r="B70" s="34" t="s">
        <v>57</v>
      </c>
      <c r="C70" s="34" t="s">
        <v>74</v>
      </c>
      <c r="D70" s="34" t="s">
        <v>74</v>
      </c>
      <c r="E70" s="34" t="s">
        <v>74</v>
      </c>
      <c r="F70" s="34" t="s">
        <v>74</v>
      </c>
      <c r="G70" s="34" t="s">
        <v>74</v>
      </c>
      <c r="H70" s="34" t="s">
        <v>74</v>
      </c>
      <c r="I70" s="34" t="s">
        <v>74</v>
      </c>
      <c r="J70" s="35" t="s">
        <v>74</v>
      </c>
      <c r="K70" s="35" t="s">
        <v>74</v>
      </c>
      <c r="L70" s="35" t="s">
        <v>74</v>
      </c>
      <c r="M70" s="35" t="s">
        <v>74</v>
      </c>
      <c r="N70" s="35" t="s">
        <v>74</v>
      </c>
      <c r="O70" s="35" t="s">
        <v>74</v>
      </c>
      <c r="P70" s="35" t="s">
        <v>74</v>
      </c>
      <c r="Q70" s="35" t="s">
        <v>74</v>
      </c>
    </row>
    <row r="71" spans="1:31" ht="29.1" customHeight="1">
      <c r="A71" s="20" t="s">
        <v>36</v>
      </c>
      <c r="B71" s="34" t="s">
        <v>57</v>
      </c>
      <c r="C71" s="34" t="s">
        <v>74</v>
      </c>
      <c r="D71" s="34" t="s">
        <v>74</v>
      </c>
      <c r="E71" s="34" t="s">
        <v>74</v>
      </c>
      <c r="F71" s="34" t="s">
        <v>74</v>
      </c>
      <c r="G71" s="34" t="s">
        <v>74</v>
      </c>
      <c r="H71" s="34" t="s">
        <v>74</v>
      </c>
      <c r="I71" s="34" t="s">
        <v>74</v>
      </c>
      <c r="J71" s="35" t="s">
        <v>74</v>
      </c>
      <c r="K71" s="35" t="s">
        <v>74</v>
      </c>
      <c r="L71" s="35" t="s">
        <v>74</v>
      </c>
      <c r="M71" s="35" t="s">
        <v>74</v>
      </c>
      <c r="N71" s="35" t="s">
        <v>74</v>
      </c>
      <c r="O71" s="35" t="s">
        <v>74</v>
      </c>
      <c r="P71" s="35" t="s">
        <v>74</v>
      </c>
      <c r="Q71" s="35" t="s">
        <v>74</v>
      </c>
    </row>
    <row r="72" spans="1:31" ht="29.1" customHeight="1">
      <c r="A72" s="20" t="s">
        <v>37</v>
      </c>
      <c r="B72" s="34" t="s">
        <v>57</v>
      </c>
      <c r="C72" s="34" t="s">
        <v>74</v>
      </c>
      <c r="D72" s="34" t="s">
        <v>74</v>
      </c>
      <c r="E72" s="34" t="s">
        <v>74</v>
      </c>
      <c r="F72" s="34" t="s">
        <v>74</v>
      </c>
      <c r="G72" s="34" t="s">
        <v>74</v>
      </c>
      <c r="H72" s="34" t="s">
        <v>74</v>
      </c>
      <c r="I72" s="34" t="s">
        <v>74</v>
      </c>
      <c r="J72" s="35" t="s">
        <v>74</v>
      </c>
      <c r="K72" s="35" t="s">
        <v>74</v>
      </c>
      <c r="L72" s="35" t="s">
        <v>74</v>
      </c>
      <c r="M72" s="35" t="s">
        <v>74</v>
      </c>
      <c r="N72" s="35" t="s">
        <v>74</v>
      </c>
      <c r="O72" s="35" t="s">
        <v>74</v>
      </c>
      <c r="P72" s="35" t="s">
        <v>74</v>
      </c>
      <c r="Q72" s="35" t="s">
        <v>74</v>
      </c>
    </row>
    <row r="73" spans="1:31" ht="29.1" customHeight="1">
      <c r="A73" s="20" t="s">
        <v>38</v>
      </c>
      <c r="B73" s="34" t="s">
        <v>57</v>
      </c>
      <c r="C73" s="34" t="s">
        <v>74</v>
      </c>
      <c r="D73" s="34" t="s">
        <v>74</v>
      </c>
      <c r="E73" s="34" t="s">
        <v>74</v>
      </c>
      <c r="F73" s="34" t="s">
        <v>74</v>
      </c>
      <c r="G73" s="34" t="s">
        <v>74</v>
      </c>
      <c r="H73" s="34" t="s">
        <v>74</v>
      </c>
      <c r="I73" s="34" t="s">
        <v>74</v>
      </c>
      <c r="J73" s="35" t="s">
        <v>74</v>
      </c>
      <c r="K73" s="35" t="s">
        <v>74</v>
      </c>
      <c r="L73" s="35" t="s">
        <v>74</v>
      </c>
      <c r="M73" s="35" t="s">
        <v>74</v>
      </c>
      <c r="N73" s="35" t="s">
        <v>74</v>
      </c>
      <c r="O73" s="35" t="s">
        <v>74</v>
      </c>
      <c r="P73" s="35" t="s">
        <v>74</v>
      </c>
      <c r="Q73" s="35" t="s">
        <v>74</v>
      </c>
    </row>
    <row r="74" spans="1:31" ht="29.1" customHeight="1">
      <c r="A74" s="20" t="s">
        <v>39</v>
      </c>
      <c r="B74" s="34" t="s">
        <v>57</v>
      </c>
      <c r="C74" s="34" t="s">
        <v>74</v>
      </c>
      <c r="D74" s="34" t="s">
        <v>74</v>
      </c>
      <c r="E74" s="34" t="s">
        <v>74</v>
      </c>
      <c r="F74" s="34" t="s">
        <v>74</v>
      </c>
      <c r="G74" s="34" t="s">
        <v>74</v>
      </c>
      <c r="H74" s="34" t="s">
        <v>74</v>
      </c>
      <c r="I74" s="34" t="s">
        <v>74</v>
      </c>
      <c r="J74" s="35" t="s">
        <v>74</v>
      </c>
      <c r="K74" s="35" t="s">
        <v>74</v>
      </c>
      <c r="L74" s="35" t="s">
        <v>74</v>
      </c>
      <c r="M74" s="35" t="s">
        <v>74</v>
      </c>
      <c r="N74" s="35" t="s">
        <v>74</v>
      </c>
      <c r="O74" s="35" t="s">
        <v>74</v>
      </c>
      <c r="P74" s="35" t="s">
        <v>74</v>
      </c>
      <c r="Q74" s="35" t="s">
        <v>74</v>
      </c>
    </row>
    <row r="75" spans="1:31" ht="29.1" customHeight="1">
      <c r="A75" s="20" t="s">
        <v>40</v>
      </c>
      <c r="B75" s="34" t="s">
        <v>57</v>
      </c>
      <c r="C75" s="34" t="s">
        <v>74</v>
      </c>
      <c r="D75" s="34" t="s">
        <v>74</v>
      </c>
      <c r="E75" s="34" t="s">
        <v>74</v>
      </c>
      <c r="F75" s="34" t="s">
        <v>74</v>
      </c>
      <c r="G75" s="34" t="s">
        <v>74</v>
      </c>
      <c r="H75" s="34" t="s">
        <v>74</v>
      </c>
      <c r="I75" s="34" t="s">
        <v>74</v>
      </c>
      <c r="J75" s="35" t="s">
        <v>74</v>
      </c>
      <c r="K75" s="35" t="s">
        <v>74</v>
      </c>
      <c r="L75" s="35" t="s">
        <v>74</v>
      </c>
      <c r="M75" s="35" t="s">
        <v>74</v>
      </c>
      <c r="N75" s="35" t="s">
        <v>74</v>
      </c>
      <c r="O75" s="35" t="s">
        <v>74</v>
      </c>
      <c r="P75" s="35" t="s">
        <v>74</v>
      </c>
      <c r="Q75" s="35" t="s">
        <v>74</v>
      </c>
    </row>
    <row r="76" spans="1:31" ht="29.1" customHeight="1">
      <c r="A76" s="20" t="s">
        <v>41</v>
      </c>
      <c r="B76" s="34" t="s">
        <v>57</v>
      </c>
      <c r="C76" s="34" t="s">
        <v>74</v>
      </c>
      <c r="D76" s="34" t="s">
        <v>74</v>
      </c>
      <c r="E76" s="34" t="s">
        <v>74</v>
      </c>
      <c r="F76" s="34" t="s">
        <v>74</v>
      </c>
      <c r="G76" s="34" t="s">
        <v>74</v>
      </c>
      <c r="H76" s="34" t="s">
        <v>74</v>
      </c>
      <c r="I76" s="34" t="s">
        <v>74</v>
      </c>
      <c r="J76" s="35" t="s">
        <v>74</v>
      </c>
      <c r="K76" s="35" t="s">
        <v>74</v>
      </c>
      <c r="L76" s="35" t="s">
        <v>74</v>
      </c>
      <c r="M76" s="35" t="s">
        <v>74</v>
      </c>
      <c r="N76" s="35" t="s">
        <v>74</v>
      </c>
      <c r="O76" s="35" t="s">
        <v>74</v>
      </c>
      <c r="P76" s="35" t="s">
        <v>74</v>
      </c>
      <c r="Q76" s="35" t="s">
        <v>74</v>
      </c>
    </row>
    <row r="77" spans="1:31" ht="29.1" customHeight="1">
      <c r="A77" s="20" t="s">
        <v>42</v>
      </c>
      <c r="B77" s="34" t="s">
        <v>57</v>
      </c>
      <c r="C77" s="34" t="s">
        <v>74</v>
      </c>
      <c r="D77" s="34" t="s">
        <v>74</v>
      </c>
      <c r="E77" s="34" t="s">
        <v>74</v>
      </c>
      <c r="F77" s="34" t="s">
        <v>74</v>
      </c>
      <c r="G77" s="34" t="s">
        <v>74</v>
      </c>
      <c r="H77" s="34" t="s">
        <v>74</v>
      </c>
      <c r="I77" s="34" t="s">
        <v>74</v>
      </c>
      <c r="J77" s="35" t="s">
        <v>74</v>
      </c>
      <c r="K77" s="35" t="s">
        <v>74</v>
      </c>
      <c r="L77" s="35" t="s">
        <v>74</v>
      </c>
      <c r="M77" s="35" t="s">
        <v>74</v>
      </c>
      <c r="N77" s="35" t="s">
        <v>74</v>
      </c>
      <c r="O77" s="35" t="s">
        <v>74</v>
      </c>
      <c r="P77" s="35" t="s">
        <v>74</v>
      </c>
      <c r="Q77" s="35" t="s">
        <v>74</v>
      </c>
    </row>
    <row r="78" spans="1:31" s="25" customFormat="1" ht="29.1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0" customHeight="1">
      <c r="A79" s="26" t="s">
        <v>44</v>
      </c>
      <c r="B79" s="34" t="s">
        <v>57</v>
      </c>
      <c r="C79" s="34" t="s">
        <v>74</v>
      </c>
      <c r="D79" s="34" t="s">
        <v>74</v>
      </c>
      <c r="E79" s="34" t="s">
        <v>74</v>
      </c>
      <c r="F79" s="34" t="s">
        <v>74</v>
      </c>
      <c r="G79" s="34" t="s">
        <v>74</v>
      </c>
      <c r="H79" s="34" t="s">
        <v>74</v>
      </c>
      <c r="I79" s="34" t="s">
        <v>74</v>
      </c>
      <c r="J79" s="35" t="s">
        <v>74</v>
      </c>
      <c r="K79" s="35" t="s">
        <v>74</v>
      </c>
      <c r="L79" s="35" t="s">
        <v>74</v>
      </c>
      <c r="M79" s="35" t="s">
        <v>74</v>
      </c>
      <c r="N79" s="35" t="s">
        <v>74</v>
      </c>
      <c r="O79" s="35" t="s">
        <v>74</v>
      </c>
      <c r="P79" s="35" t="s">
        <v>74</v>
      </c>
      <c r="Q79" s="35" t="s">
        <v>74</v>
      </c>
    </row>
    <row r="80" spans="1:31" ht="30" customHeight="1">
      <c r="A80" s="26" t="s">
        <v>45</v>
      </c>
      <c r="B80" s="34" t="s">
        <v>74</v>
      </c>
      <c r="C80" s="34" t="s">
        <v>74</v>
      </c>
      <c r="D80" s="34" t="s">
        <v>74</v>
      </c>
      <c r="E80" s="34" t="s">
        <v>74</v>
      </c>
      <c r="F80" s="34" t="s">
        <v>74</v>
      </c>
      <c r="G80" s="34" t="s">
        <v>74</v>
      </c>
      <c r="H80" s="34" t="s">
        <v>74</v>
      </c>
      <c r="I80" s="34" t="s">
        <v>74</v>
      </c>
      <c r="J80" s="35" t="s">
        <v>74</v>
      </c>
      <c r="K80" s="35" t="s">
        <v>74</v>
      </c>
      <c r="L80" s="35" t="s">
        <v>74</v>
      </c>
      <c r="M80" s="35" t="s">
        <v>74</v>
      </c>
      <c r="N80" s="35" t="s">
        <v>74</v>
      </c>
      <c r="O80" s="35" t="s">
        <v>74</v>
      </c>
      <c r="P80" s="35" t="s">
        <v>74</v>
      </c>
      <c r="Q80" s="35" t="s">
        <v>74</v>
      </c>
    </row>
    <row r="81" spans="1:31" ht="30" customHeight="1">
      <c r="A81" s="26" t="s">
        <v>46</v>
      </c>
      <c r="B81" s="34" t="s">
        <v>74</v>
      </c>
      <c r="C81" s="34" t="s">
        <v>74</v>
      </c>
      <c r="D81" s="34" t="s">
        <v>74</v>
      </c>
      <c r="E81" s="34" t="s">
        <v>74</v>
      </c>
      <c r="F81" s="34" t="s">
        <v>74</v>
      </c>
      <c r="G81" s="34" t="s">
        <v>74</v>
      </c>
      <c r="H81" s="34" t="s">
        <v>74</v>
      </c>
      <c r="I81" s="34" t="s">
        <v>74</v>
      </c>
      <c r="J81" s="35" t="s">
        <v>74</v>
      </c>
      <c r="K81" s="35" t="s">
        <v>74</v>
      </c>
      <c r="L81" s="35" t="s">
        <v>74</v>
      </c>
      <c r="M81" s="35" t="s">
        <v>74</v>
      </c>
      <c r="N81" s="35" t="s">
        <v>74</v>
      </c>
      <c r="O81" s="35" t="s">
        <v>74</v>
      </c>
      <c r="P81" s="35" t="s">
        <v>74</v>
      </c>
      <c r="Q81" s="35" t="s">
        <v>74</v>
      </c>
    </row>
    <row r="82" spans="1:31">
      <c r="S82" s="25"/>
      <c r="T82" s="25"/>
      <c r="U82" s="25"/>
      <c r="V82" s="25"/>
      <c r="W82" s="25"/>
      <c r="X82" s="25"/>
      <c r="AB82" s="25"/>
      <c r="AC82" s="25"/>
      <c r="AD82" s="25"/>
      <c r="AE82" s="25"/>
    </row>
    <row r="87" spans="1:31">
      <c r="Y87" s="25"/>
      <c r="Z87" s="25"/>
      <c r="AA87" s="25"/>
    </row>
  </sheetData>
  <mergeCells count="14">
    <mergeCell ref="B2:Q2"/>
    <mergeCell ref="B3:B5"/>
    <mergeCell ref="C3:F4"/>
    <mergeCell ref="J3:J5"/>
    <mergeCell ref="K3:N4"/>
    <mergeCell ref="K47:N48"/>
    <mergeCell ref="B47:B49"/>
    <mergeCell ref="C47:F48"/>
    <mergeCell ref="J47:J49"/>
    <mergeCell ref="O3:Q4"/>
    <mergeCell ref="O47:Q48"/>
    <mergeCell ref="G3:I4"/>
    <mergeCell ref="G47:I48"/>
    <mergeCell ref="A45:Q45"/>
  </mergeCells>
  <pageMargins left="0.75" right="0.75" top="1" bottom="1" header="0.5" footer="0.5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/>
  </sheetPr>
  <dimension ref="A1:AJ87"/>
  <sheetViews>
    <sheetView topLeftCell="D1" zoomScale="55" zoomScaleNormal="55" zoomScalePageLayoutView="85" workbookViewId="0">
      <selection activeCell="J38" sqref="J38:Q38"/>
    </sheetView>
  </sheetViews>
  <sheetFormatPr baseColWidth="10" defaultColWidth="10.875" defaultRowHeight="17.25"/>
  <cols>
    <col min="1" max="1" width="22.125" style="2" bestFit="1" customWidth="1"/>
    <col min="2" max="2" width="21.5" style="2" customWidth="1"/>
    <col min="3" max="3" width="19.375" style="2" customWidth="1"/>
    <col min="4" max="9" width="17.375" style="2" customWidth="1"/>
    <col min="10" max="10" width="14.875" style="2" customWidth="1"/>
    <col min="11" max="17" width="19" style="2" customWidth="1"/>
    <col min="18" max="18" width="15" style="2" customWidth="1"/>
    <col min="19" max="22" width="10.875" style="2"/>
    <col min="23" max="23" width="29.625" style="2" bestFit="1" customWidth="1"/>
    <col min="24" max="16384" width="10.875" style="2"/>
  </cols>
  <sheetData>
    <row r="1" spans="1:31" ht="24.95" customHeight="1">
      <c r="A1" s="1" t="s">
        <v>116</v>
      </c>
      <c r="C1" s="3"/>
      <c r="D1" s="3"/>
      <c r="E1" s="4"/>
      <c r="F1" s="5"/>
      <c r="G1" s="5"/>
      <c r="H1" s="5"/>
      <c r="I1" s="5"/>
    </row>
    <row r="2" spans="1:31" ht="4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6"/>
    </row>
    <row r="3" spans="1:31" ht="30" customHeight="1">
      <c r="A3" s="7"/>
      <c r="B3" s="112" t="s">
        <v>54</v>
      </c>
      <c r="C3" s="129" t="s">
        <v>54</v>
      </c>
      <c r="D3" s="130"/>
      <c r="E3" s="130"/>
      <c r="F3" s="131"/>
      <c r="G3" s="129" t="s">
        <v>97</v>
      </c>
      <c r="H3" s="130"/>
      <c r="I3" s="131"/>
      <c r="J3" s="119" t="s">
        <v>2</v>
      </c>
      <c r="K3" s="139" t="s">
        <v>82</v>
      </c>
      <c r="L3" s="140"/>
      <c r="M3" s="140"/>
      <c r="N3" s="141"/>
      <c r="O3" s="139" t="s">
        <v>115</v>
      </c>
      <c r="P3" s="140"/>
      <c r="Q3" s="141"/>
      <c r="V3" s="8" t="s">
        <v>5</v>
      </c>
      <c r="W3" s="9" t="s">
        <v>6</v>
      </c>
    </row>
    <row r="4" spans="1:31" ht="26.1" customHeight="1">
      <c r="A4" s="7"/>
      <c r="B4" s="113"/>
      <c r="C4" s="132"/>
      <c r="D4" s="133"/>
      <c r="E4" s="133"/>
      <c r="F4" s="134"/>
      <c r="G4" s="132"/>
      <c r="H4" s="133"/>
      <c r="I4" s="134"/>
      <c r="J4" s="120"/>
      <c r="K4" s="142"/>
      <c r="L4" s="143"/>
      <c r="M4" s="143"/>
      <c r="N4" s="144"/>
      <c r="O4" s="142"/>
      <c r="P4" s="143"/>
      <c r="Q4" s="144"/>
      <c r="V4" s="10" t="s">
        <v>8</v>
      </c>
      <c r="W4" s="11" t="s">
        <v>9</v>
      </c>
    </row>
    <row r="5" spans="1:31" ht="26.1" customHeight="1">
      <c r="A5" s="7"/>
      <c r="B5" s="114"/>
      <c r="C5" s="12" t="s">
        <v>83</v>
      </c>
      <c r="D5" s="12" t="s">
        <v>84</v>
      </c>
      <c r="E5" s="12" t="s">
        <v>85</v>
      </c>
      <c r="F5" s="12" t="s">
        <v>86</v>
      </c>
      <c r="G5" s="12" t="s">
        <v>98</v>
      </c>
      <c r="H5" s="12" t="s">
        <v>94</v>
      </c>
      <c r="I5" s="12" t="s">
        <v>99</v>
      </c>
      <c r="J5" s="121"/>
      <c r="K5" s="13" t="s">
        <v>83</v>
      </c>
      <c r="L5" s="13" t="s">
        <v>84</v>
      </c>
      <c r="M5" s="13" t="s">
        <v>85</v>
      </c>
      <c r="N5" s="13" t="s">
        <v>86</v>
      </c>
      <c r="O5" s="13" t="s">
        <v>98</v>
      </c>
      <c r="P5" s="13" t="s">
        <v>94</v>
      </c>
      <c r="Q5" s="13" t="s">
        <v>99</v>
      </c>
      <c r="V5" s="10" t="s">
        <v>10</v>
      </c>
      <c r="W5" s="11" t="s">
        <v>11</v>
      </c>
      <c r="X5" s="72"/>
      <c r="AB5" s="72"/>
    </row>
    <row r="6" spans="1:31" ht="29.1" customHeight="1">
      <c r="A6" s="15" t="s">
        <v>12</v>
      </c>
      <c r="B6" s="40">
        <v>8.1308190809248551</v>
      </c>
      <c r="C6" s="40">
        <v>1.9325536847420333E-2</v>
      </c>
      <c r="D6" s="40">
        <v>0.53732932494988139</v>
      </c>
      <c r="E6" s="40">
        <v>1.2345941272577243</v>
      </c>
      <c r="F6" s="40">
        <v>6.339570091869831</v>
      </c>
      <c r="G6" s="40">
        <v>6.1371552980079285</v>
      </c>
      <c r="H6" s="40">
        <v>0.40016480296753049</v>
      </c>
      <c r="I6" s="40">
        <v>1.5934989799493977</v>
      </c>
      <c r="J6" s="16">
        <v>87.317140904895894</v>
      </c>
      <c r="K6" s="77">
        <v>6.0303904068131313</v>
      </c>
      <c r="L6" s="77">
        <v>43.09676806341669</v>
      </c>
      <c r="M6" s="77">
        <v>23.940411978571095</v>
      </c>
      <c r="N6" s="77">
        <v>14.249570456094967</v>
      </c>
      <c r="O6" s="77">
        <v>30.075904089464139</v>
      </c>
      <c r="P6" s="77">
        <v>11.642285453986119</v>
      </c>
      <c r="Q6" s="77">
        <v>45.598951361445636</v>
      </c>
      <c r="T6"/>
      <c r="U6" s="76"/>
      <c r="V6" s="18" t="s">
        <v>14</v>
      </c>
      <c r="W6" s="19" t="s">
        <v>15</v>
      </c>
      <c r="X6" s="76"/>
      <c r="Y6" s="39"/>
      <c r="Z6" s="73"/>
      <c r="AA6" s="73"/>
      <c r="AB6" s="73"/>
      <c r="AC6" s="73"/>
      <c r="AD6" s="73"/>
      <c r="AE6" s="73"/>
    </row>
    <row r="7" spans="1:31" ht="29.1" customHeight="1">
      <c r="A7" s="20" t="s">
        <v>16</v>
      </c>
      <c r="B7" s="40">
        <v>2.0579431464411693</v>
      </c>
      <c r="C7" s="40">
        <v>3.6771714526472681E-3</v>
      </c>
      <c r="D7" s="40">
        <v>7.4392007080479342E-2</v>
      </c>
      <c r="E7" s="40">
        <v>0.51183398027424842</v>
      </c>
      <c r="F7" s="40">
        <v>1.468039987633794</v>
      </c>
      <c r="G7" s="40">
        <v>0.61210761719451445</v>
      </c>
      <c r="H7" s="40">
        <v>8.9949270918602386E-2</v>
      </c>
      <c r="I7" s="40">
        <v>1.3558862583280522</v>
      </c>
      <c r="J7" s="16">
        <v>21.049419917385116</v>
      </c>
      <c r="K7" s="77">
        <v>0.94757879741294981</v>
      </c>
      <c r="L7" s="77">
        <v>5.5734586774352728</v>
      </c>
      <c r="M7" s="77">
        <v>11.685646050298047</v>
      </c>
      <c r="N7" s="77">
        <v>2.8427363922388498</v>
      </c>
      <c r="O7" s="77">
        <v>3.8271672577063849</v>
      </c>
      <c r="P7" s="77">
        <v>2.8703754432797886</v>
      </c>
      <c r="Q7" s="77">
        <v>14.351877216398943</v>
      </c>
      <c r="T7"/>
      <c r="U7" s="76"/>
      <c r="V7" s="76"/>
      <c r="W7" s="76"/>
      <c r="X7" s="76"/>
      <c r="Y7" s="39"/>
      <c r="Z7" s="73"/>
      <c r="AA7" s="73"/>
      <c r="AB7" s="73"/>
      <c r="AC7" s="73"/>
      <c r="AD7" s="73"/>
      <c r="AE7" s="73"/>
    </row>
    <row r="8" spans="1:31" ht="29.1" customHeight="1">
      <c r="A8" s="20" t="s">
        <v>17</v>
      </c>
      <c r="B8" s="40">
        <v>3.9522611686782723</v>
      </c>
      <c r="C8" s="40">
        <v>0</v>
      </c>
      <c r="D8" s="40">
        <v>2.9024108064660586E-2</v>
      </c>
      <c r="E8" s="40">
        <v>0.57578993048942495</v>
      </c>
      <c r="F8" s="40">
        <v>3.3474471301241868</v>
      </c>
      <c r="G8" s="40">
        <v>3.711683561831197</v>
      </c>
      <c r="H8" s="40">
        <v>0</v>
      </c>
      <c r="I8" s="40">
        <v>0.24057760684707552</v>
      </c>
      <c r="J8" s="16">
        <v>21.72563743265875</v>
      </c>
      <c r="K8" s="77">
        <v>0</v>
      </c>
      <c r="L8" s="77">
        <v>1.9642578185174335</v>
      </c>
      <c r="M8" s="77">
        <v>8.6427344014767087</v>
      </c>
      <c r="N8" s="77">
        <v>11.11864521266461</v>
      </c>
      <c r="O8" s="77">
        <v>17.826164047309746</v>
      </c>
      <c r="P8" s="77">
        <v>0</v>
      </c>
      <c r="Q8" s="77">
        <v>3.8994733853490069</v>
      </c>
      <c r="T8"/>
      <c r="U8" s="76"/>
      <c r="V8" s="76"/>
      <c r="W8" s="76"/>
      <c r="X8" s="76"/>
      <c r="Y8" s="39"/>
      <c r="Z8" s="73"/>
      <c r="AA8" s="73"/>
      <c r="AB8" s="73"/>
      <c r="AC8" s="73"/>
      <c r="AD8" s="73"/>
      <c r="AE8" s="73"/>
    </row>
    <row r="9" spans="1:31" ht="29.1" customHeight="1">
      <c r="A9" s="20" t="s">
        <v>18</v>
      </c>
      <c r="B9" s="40">
        <v>0.93444198099933851</v>
      </c>
      <c r="C9" s="40">
        <v>0</v>
      </c>
      <c r="D9" s="40">
        <v>6.6694631030651166E-2</v>
      </c>
      <c r="E9" s="40">
        <v>0.31195875804659418</v>
      </c>
      <c r="F9" s="40">
        <v>0.55578859192209307</v>
      </c>
      <c r="G9" s="40">
        <v>0.89679178606268051</v>
      </c>
      <c r="H9" s="40">
        <v>0</v>
      </c>
      <c r="I9" s="40">
        <v>3.7650194936657916E-2</v>
      </c>
      <c r="J9" s="16">
        <v>12.012205051219432</v>
      </c>
      <c r="K9" s="77">
        <v>0</v>
      </c>
      <c r="L9" s="77">
        <v>4.8048820204877734</v>
      </c>
      <c r="M9" s="77">
        <v>4.8048820204877734</v>
      </c>
      <c r="N9" s="77">
        <v>2.4024410102438858</v>
      </c>
      <c r="O9" s="77">
        <v>9.6097640409755467</v>
      </c>
      <c r="P9" s="77">
        <v>0</v>
      </c>
      <c r="Q9" s="77">
        <v>2.4024410102438867</v>
      </c>
      <c r="T9"/>
      <c r="U9" s="76"/>
      <c r="V9" s="76"/>
      <c r="W9" s="76"/>
      <c r="X9" s="76"/>
      <c r="Y9" s="39"/>
      <c r="Z9" s="73"/>
      <c r="AA9" s="73"/>
      <c r="AB9" s="73"/>
      <c r="AC9" s="73"/>
      <c r="AD9" s="73"/>
      <c r="AE9" s="73"/>
    </row>
    <row r="10" spans="1:31" ht="29.1" customHeight="1">
      <c r="A10" s="20" t="s">
        <v>19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16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</row>
    <row r="11" spans="1:31" ht="29.1" customHeight="1">
      <c r="A11" s="20" t="s">
        <v>20</v>
      </c>
      <c r="B11" s="40">
        <v>20.218927573934806</v>
      </c>
      <c r="C11" s="40">
        <v>1.8035521666958078E-2</v>
      </c>
      <c r="D11" s="40">
        <v>0.32862353002865741</v>
      </c>
      <c r="E11" s="40">
        <v>2.1962911988573257</v>
      </c>
      <c r="F11" s="40">
        <v>17.675977323381861</v>
      </c>
      <c r="G11" s="40">
        <v>16.272199597084036</v>
      </c>
      <c r="H11" s="40">
        <v>3.0578954898716071</v>
      </c>
      <c r="I11" s="40">
        <v>0.88883248697916017</v>
      </c>
      <c r="J11" s="16">
        <v>129.45701566691966</v>
      </c>
      <c r="K11" s="77">
        <v>6.4805855494721492</v>
      </c>
      <c r="L11" s="77">
        <v>23.127364380254544</v>
      </c>
      <c r="M11" s="77">
        <v>36.710959380253939</v>
      </c>
      <c r="N11" s="77">
        <v>63.138106356939034</v>
      </c>
      <c r="O11" s="77">
        <v>70.012467656599398</v>
      </c>
      <c r="P11" s="77">
        <v>38.308708717761938</v>
      </c>
      <c r="Q11" s="77">
        <v>21.135839292558313</v>
      </c>
    </row>
    <row r="12" spans="1:31" ht="29.1" customHeight="1">
      <c r="A12" s="20" t="s">
        <v>21</v>
      </c>
      <c r="B12" s="40">
        <v>8.4758043222129462</v>
      </c>
      <c r="C12" s="40">
        <v>9.4433371709588159E-4</v>
      </c>
      <c r="D12" s="40">
        <v>9.5802655599377201E-2</v>
      </c>
      <c r="E12" s="40">
        <v>0.48127967891791607</v>
      </c>
      <c r="F12" s="40">
        <v>7.8977776539785562</v>
      </c>
      <c r="G12" s="40">
        <v>5.8112565671599219</v>
      </c>
      <c r="H12" s="40">
        <v>2.3793589724900683</v>
      </c>
      <c r="I12" s="40">
        <v>0.28518878256295621</v>
      </c>
      <c r="J12" s="16">
        <v>27.944408578395631</v>
      </c>
      <c r="K12" s="77">
        <v>0.5272529920452006</v>
      </c>
      <c r="L12" s="77">
        <v>7.3815418886328086</v>
      </c>
      <c r="M12" s="77">
        <v>10.017806848858813</v>
      </c>
      <c r="N12" s="77">
        <v>10.017806848858813</v>
      </c>
      <c r="O12" s="77">
        <v>13.708577793175216</v>
      </c>
      <c r="P12" s="77">
        <v>11.072312832949212</v>
      </c>
      <c r="Q12" s="77">
        <v>3.1635179522712038</v>
      </c>
    </row>
    <row r="13" spans="1:31" ht="29.1" customHeight="1">
      <c r="A13" s="20" t="s">
        <v>22</v>
      </c>
      <c r="B13" s="40">
        <v>1.5254021663949235</v>
      </c>
      <c r="C13" s="40">
        <v>0</v>
      </c>
      <c r="D13" s="40">
        <v>0.15423098411238206</v>
      </c>
      <c r="E13" s="40">
        <v>0.58764479240680334</v>
      </c>
      <c r="F13" s="40">
        <v>0.78352638987573797</v>
      </c>
      <c r="G13" s="40">
        <v>1.1464228230813429</v>
      </c>
      <c r="H13" s="40">
        <v>3.2990584836873164E-2</v>
      </c>
      <c r="I13" s="40">
        <v>0.34598875847670729</v>
      </c>
      <c r="J13" s="16">
        <v>23.690425811362637</v>
      </c>
      <c r="K13" s="77">
        <v>0</v>
      </c>
      <c r="L13" s="77">
        <v>9.3094377797563954</v>
      </c>
      <c r="M13" s="77">
        <v>11.618026551518113</v>
      </c>
      <c r="N13" s="77">
        <v>2.7629614800881286</v>
      </c>
      <c r="O13" s="77">
        <v>14.806516132101649</v>
      </c>
      <c r="P13" s="77">
        <v>1.4806516132101648</v>
      </c>
      <c r="Q13" s="77">
        <v>7.4032580660508236</v>
      </c>
      <c r="Z13" s="73"/>
      <c r="AA13" s="73"/>
      <c r="AB13" s="73"/>
      <c r="AC13" s="73"/>
      <c r="AD13" s="73"/>
      <c r="AE13" s="73"/>
    </row>
    <row r="14" spans="1:31" ht="29.1" customHeight="1">
      <c r="A14" s="20" t="s">
        <v>23</v>
      </c>
      <c r="B14" s="40">
        <v>14.119912647753914</v>
      </c>
      <c r="C14" s="40">
        <v>8.1487988225454836E-3</v>
      </c>
      <c r="D14" s="40">
        <v>0.20267226785788123</v>
      </c>
      <c r="E14" s="40">
        <v>2.071506148679287</v>
      </c>
      <c r="F14" s="40">
        <v>11.837585432394199</v>
      </c>
      <c r="G14" s="40">
        <v>7.8847573686979535</v>
      </c>
      <c r="H14" s="40">
        <v>3.6014634996092583</v>
      </c>
      <c r="I14" s="40">
        <v>2.6336917794467007</v>
      </c>
      <c r="J14" s="16">
        <v>99.211138107132243</v>
      </c>
      <c r="K14" s="77">
        <v>1.904544841083305</v>
      </c>
      <c r="L14" s="77">
        <v>13.453136416835777</v>
      </c>
      <c r="M14" s="77">
        <v>36.800223856845413</v>
      </c>
      <c r="N14" s="77">
        <v>47.053232992367747</v>
      </c>
      <c r="O14" s="77">
        <v>55.117298948406798</v>
      </c>
      <c r="P14" s="77">
        <v>25.053317703821271</v>
      </c>
      <c r="Q14" s="77">
        <v>19.040521454904169</v>
      </c>
      <c r="U14" s="76"/>
      <c r="V14" s="76"/>
      <c r="W14" s="76"/>
      <c r="X14" s="76"/>
      <c r="Y14" s="39"/>
      <c r="Z14" s="73"/>
      <c r="AA14" s="73"/>
      <c r="AB14" s="73"/>
      <c r="AC14" s="73"/>
      <c r="AD14" s="73"/>
      <c r="AE14" s="73"/>
    </row>
    <row r="15" spans="1:31" ht="29.1" customHeight="1">
      <c r="A15" s="20" t="s">
        <v>24</v>
      </c>
      <c r="B15" s="40">
        <v>7.3092492119821406</v>
      </c>
      <c r="C15" s="40">
        <v>5.9123108493487286E-2</v>
      </c>
      <c r="D15" s="40">
        <v>1.3279929531457164</v>
      </c>
      <c r="E15" s="40">
        <v>2.8504317485185484</v>
      </c>
      <c r="F15" s="40">
        <v>3.0717014018243862</v>
      </c>
      <c r="G15" s="40">
        <v>3.6128566104178894</v>
      </c>
      <c r="H15" s="40">
        <v>0.86827354915872001</v>
      </c>
      <c r="I15" s="40">
        <v>2.8281190524055289</v>
      </c>
      <c r="J15" s="16">
        <v>177.85996499956485</v>
      </c>
      <c r="K15" s="77">
        <v>17.35330118385869</v>
      </c>
      <c r="L15" s="77">
        <v>88.105486184689255</v>
      </c>
      <c r="M15" s="77">
        <v>61.632363995551181</v>
      </c>
      <c r="N15" s="77">
        <v>10.768813635465726</v>
      </c>
      <c r="O15" s="77">
        <v>125.11528572383182</v>
      </c>
      <c r="P15" s="77">
        <v>28.212270310275805</v>
      </c>
      <c r="Q15" s="77">
        <v>24.532408965457222</v>
      </c>
    </row>
    <row r="16" spans="1:31" ht="29.1" customHeight="1">
      <c r="A16" s="21" t="s">
        <v>25</v>
      </c>
      <c r="B16" s="40">
        <v>59.212836208552126</v>
      </c>
      <c r="C16" s="40">
        <v>2.9251004249242464E-2</v>
      </c>
      <c r="D16" s="40">
        <v>1.1802097241520841</v>
      </c>
      <c r="E16" s="40">
        <v>5.1905229766590102</v>
      </c>
      <c r="F16" s="40">
        <v>52.812852503491804</v>
      </c>
      <c r="G16" s="40">
        <v>37.002510876361974</v>
      </c>
      <c r="H16" s="40">
        <v>16.182473598510349</v>
      </c>
      <c r="I16" s="40">
        <v>6.0278517336798174</v>
      </c>
      <c r="J16" s="16">
        <v>274.44803653704969</v>
      </c>
      <c r="K16" s="77">
        <v>11.37804936490827</v>
      </c>
      <c r="L16" s="77">
        <v>79.662815301979663</v>
      </c>
      <c r="M16" s="77">
        <v>102.5175738490708</v>
      </c>
      <c r="N16" s="77">
        <v>80.889598021090933</v>
      </c>
      <c r="O16" s="77">
        <v>132.11800828644022</v>
      </c>
      <c r="P16" s="77">
        <v>52.974853564128196</v>
      </c>
      <c r="Q16" s="77">
        <v>89.355174686481291</v>
      </c>
      <c r="U16" s="76"/>
      <c r="V16" s="76"/>
      <c r="W16" s="76"/>
      <c r="X16" s="76"/>
      <c r="Y16" s="39"/>
      <c r="Z16" s="73"/>
      <c r="AA16" s="73"/>
      <c r="AB16" s="73"/>
      <c r="AC16" s="73"/>
      <c r="AD16" s="73"/>
      <c r="AE16" s="73"/>
    </row>
    <row r="17" spans="1:31" ht="29.1" customHeight="1">
      <c r="A17" s="20" t="s">
        <v>26</v>
      </c>
      <c r="B17" s="40">
        <v>0.68780442309826206</v>
      </c>
      <c r="C17" s="40">
        <v>0</v>
      </c>
      <c r="D17" s="40">
        <v>1.8304900434731323E-2</v>
      </c>
      <c r="E17" s="40">
        <v>5.3588259243706186E-2</v>
      </c>
      <c r="F17" s="40">
        <v>0.6159112634198245</v>
      </c>
      <c r="G17" s="40">
        <v>6.7029538789982329E-2</v>
      </c>
      <c r="H17" s="40">
        <v>0.32409401011251349</v>
      </c>
      <c r="I17" s="40">
        <v>0.29668087419576611</v>
      </c>
      <c r="J17" s="16">
        <v>3.0806677038225194</v>
      </c>
      <c r="K17" s="77">
        <v>0</v>
      </c>
      <c r="L17" s="77">
        <v>1.1849549073690808</v>
      </c>
      <c r="M17" s="77">
        <v>1.3032353427688981</v>
      </c>
      <c r="N17" s="77">
        <v>0.59247745368454052</v>
      </c>
      <c r="O17" s="77">
        <v>2.1564673926757636</v>
      </c>
      <c r="P17" s="77">
        <v>0.30806677038225194</v>
      </c>
      <c r="Q17" s="77">
        <v>0.61613354076450388</v>
      </c>
    </row>
    <row r="18" spans="1:31" ht="29.1" customHeight="1">
      <c r="A18" s="20" t="s">
        <v>27</v>
      </c>
      <c r="B18" s="40">
        <v>1.9542581390735192</v>
      </c>
      <c r="C18" s="40">
        <v>0</v>
      </c>
      <c r="D18" s="40">
        <v>9.4467345671688255E-2</v>
      </c>
      <c r="E18" s="40">
        <v>0.59149652874035297</v>
      </c>
      <c r="F18" s="40">
        <v>1.2682942646614779</v>
      </c>
      <c r="G18" s="40">
        <v>0.68596387441204121</v>
      </c>
      <c r="H18" s="40">
        <v>0</v>
      </c>
      <c r="I18" s="40">
        <v>1.2682942646614779</v>
      </c>
      <c r="J18" s="16">
        <v>23.804150653173412</v>
      </c>
      <c r="K18" s="77">
        <v>0</v>
      </c>
      <c r="L18" s="77">
        <v>7.4462496000036618</v>
      </c>
      <c r="M18" s="77">
        <v>11.287750949809427</v>
      </c>
      <c r="N18" s="77">
        <v>5.0701501033603229</v>
      </c>
      <c r="O18" s="77">
        <v>18.514339396912654</v>
      </c>
      <c r="P18" s="77">
        <v>0</v>
      </c>
      <c r="Q18" s="77">
        <v>5.2898112562607578</v>
      </c>
      <c r="Z18" s="73"/>
      <c r="AA18" s="73"/>
      <c r="AB18" s="73"/>
      <c r="AC18" s="73"/>
      <c r="AD18" s="73"/>
      <c r="AE18" s="73"/>
    </row>
    <row r="19" spans="1:31" ht="29.1" customHeight="1">
      <c r="A19" s="20" t="s">
        <v>28</v>
      </c>
      <c r="B19" s="40">
        <v>7.5505486422015747E-3</v>
      </c>
      <c r="C19" s="40">
        <v>0</v>
      </c>
      <c r="D19" s="40">
        <v>7.5505486422015747E-3</v>
      </c>
      <c r="E19" s="40">
        <v>0</v>
      </c>
      <c r="F19" s="40">
        <v>0</v>
      </c>
      <c r="G19" s="40">
        <v>0</v>
      </c>
      <c r="H19" s="40">
        <v>0</v>
      </c>
      <c r="I19" s="40">
        <v>7.5505486422015747E-3</v>
      </c>
      <c r="J19" s="16">
        <v>1.3822042596379931</v>
      </c>
      <c r="K19" s="77">
        <v>0</v>
      </c>
      <c r="L19" s="77">
        <v>1.3822042596379931</v>
      </c>
      <c r="M19" s="77">
        <v>0</v>
      </c>
      <c r="N19" s="77">
        <v>0</v>
      </c>
      <c r="O19" s="77">
        <v>0</v>
      </c>
      <c r="P19" s="77">
        <v>0</v>
      </c>
      <c r="Q19" s="77">
        <v>1.3822042596379931</v>
      </c>
    </row>
    <row r="20" spans="1:31" ht="29.1" customHeight="1">
      <c r="A20" s="20" t="s">
        <v>29</v>
      </c>
      <c r="B20" s="40">
        <v>3.9059619000861008</v>
      </c>
      <c r="C20" s="40">
        <v>8.6942459774284869E-3</v>
      </c>
      <c r="D20" s="40">
        <v>0.26287554303869115</v>
      </c>
      <c r="E20" s="40">
        <v>1.5940030575017392</v>
      </c>
      <c r="F20" s="40">
        <v>2.0403890535682412</v>
      </c>
      <c r="G20" s="40">
        <v>2.3600948698324702</v>
      </c>
      <c r="H20" s="40">
        <v>0.48083861772244296</v>
      </c>
      <c r="I20" s="40">
        <v>1.0650284125311869</v>
      </c>
      <c r="J20" s="16">
        <v>57.289479069884358</v>
      </c>
      <c r="K20" s="77">
        <v>2.1857954239688877</v>
      </c>
      <c r="L20" s="77">
        <v>18.277880016836651</v>
      </c>
      <c r="M20" s="77">
        <v>28.984262545590429</v>
      </c>
      <c r="N20" s="77">
        <v>7.8415410834883863</v>
      </c>
      <c r="O20" s="77">
        <v>33.466131337853234</v>
      </c>
      <c r="P20" s="77">
        <v>13.61334156116064</v>
      </c>
      <c r="Q20" s="77">
        <v>10.21000617087048</v>
      </c>
      <c r="U20" s="76"/>
      <c r="V20" s="76"/>
      <c r="W20" s="76"/>
      <c r="X20" s="76"/>
      <c r="Y20" s="39"/>
      <c r="Z20" s="73"/>
      <c r="AA20" s="73"/>
      <c r="AB20" s="73"/>
      <c r="AC20" s="73"/>
      <c r="AD20" s="73"/>
      <c r="AE20" s="73"/>
    </row>
    <row r="21" spans="1:31" ht="29.1" customHeight="1">
      <c r="A21" s="20" t="s">
        <v>30</v>
      </c>
      <c r="B21" s="40">
        <v>0.21018482646022649</v>
      </c>
      <c r="C21" s="40">
        <v>1.6569043007050623E-2</v>
      </c>
      <c r="D21" s="40">
        <v>0.19361578345317587</v>
      </c>
      <c r="E21" s="40">
        <v>0</v>
      </c>
      <c r="F21" s="40">
        <v>0</v>
      </c>
      <c r="G21" s="40">
        <v>0</v>
      </c>
      <c r="H21" s="40">
        <v>0.17667440240102297</v>
      </c>
      <c r="I21" s="40">
        <v>3.3510424059203507E-2</v>
      </c>
      <c r="J21" s="16">
        <v>19.957319217481206</v>
      </c>
      <c r="K21" s="77">
        <v>6.2366622554628757</v>
      </c>
      <c r="L21" s="77">
        <v>13.72065696201833</v>
      </c>
      <c r="M21" s="77">
        <v>0</v>
      </c>
      <c r="N21" s="77">
        <v>0</v>
      </c>
      <c r="O21" s="77">
        <v>0</v>
      </c>
      <c r="P21" s="77">
        <v>16.215321864203482</v>
      </c>
      <c r="Q21" s="77">
        <v>3.7419973532777262</v>
      </c>
      <c r="T21"/>
      <c r="U21" s="76"/>
      <c r="V21" s="76"/>
      <c r="W21" s="76"/>
      <c r="X21" s="76"/>
      <c r="Y21" s="39"/>
      <c r="Z21" s="73"/>
      <c r="AA21" s="73"/>
      <c r="AB21" s="73"/>
      <c r="AC21" s="73"/>
      <c r="AD21" s="73"/>
      <c r="AE21" s="73"/>
    </row>
    <row r="22" spans="1:31" ht="29.1" customHeight="1">
      <c r="A22" s="20" t="s">
        <v>31</v>
      </c>
      <c r="B22" s="40">
        <v>2.3367060745241579</v>
      </c>
      <c r="C22" s="40">
        <v>0</v>
      </c>
      <c r="D22" s="40">
        <v>3.9478226003483871E-2</v>
      </c>
      <c r="E22" s="40">
        <v>0.13098672935514905</v>
      </c>
      <c r="F22" s="40">
        <v>2.1662411191655249</v>
      </c>
      <c r="G22" s="40">
        <v>2.2107806561950962</v>
      </c>
      <c r="H22" s="40">
        <v>5.5674421286964419E-2</v>
      </c>
      <c r="I22" s="40">
        <v>7.0250997042096947E-2</v>
      </c>
      <c r="J22" s="16">
        <v>12.207882194923474</v>
      </c>
      <c r="K22" s="77">
        <v>0</v>
      </c>
      <c r="L22" s="77">
        <v>3.3910783874787427</v>
      </c>
      <c r="M22" s="77">
        <v>2.7128627099829941</v>
      </c>
      <c r="N22" s="77">
        <v>6.1039410974617363</v>
      </c>
      <c r="O22" s="77">
        <v>8.1385881299489817</v>
      </c>
      <c r="P22" s="77">
        <v>1.356431354991497</v>
      </c>
      <c r="Q22" s="77">
        <v>2.7128627099829941</v>
      </c>
      <c r="U22" s="76"/>
      <c r="V22" s="76"/>
      <c r="W22" s="76"/>
      <c r="X22" s="76"/>
      <c r="Y22" s="39"/>
      <c r="Z22" s="73"/>
      <c r="AA22" s="73"/>
      <c r="AB22" s="73"/>
      <c r="AC22" s="73"/>
      <c r="AD22" s="73"/>
      <c r="AE22" s="73"/>
    </row>
    <row r="23" spans="1:31" ht="29.1" customHeight="1">
      <c r="A23" s="20" t="s">
        <v>32</v>
      </c>
      <c r="B23" s="40">
        <v>5.9457169748150435E-2</v>
      </c>
      <c r="C23" s="40">
        <v>0</v>
      </c>
      <c r="D23" s="40">
        <v>0</v>
      </c>
      <c r="E23" s="40">
        <v>5.9457169748150435E-2</v>
      </c>
      <c r="F23" s="40">
        <v>0</v>
      </c>
      <c r="G23" s="40">
        <v>0</v>
      </c>
      <c r="H23" s="40">
        <v>0</v>
      </c>
      <c r="I23" s="40">
        <v>5.9457169748150435E-2</v>
      </c>
      <c r="J23" s="16">
        <v>1.3018399912176728</v>
      </c>
      <c r="K23" s="77">
        <v>0</v>
      </c>
      <c r="L23" s="77">
        <v>0</v>
      </c>
      <c r="M23" s="77">
        <v>1.3018399912176728</v>
      </c>
      <c r="N23" s="77">
        <v>0</v>
      </c>
      <c r="O23" s="77">
        <v>0</v>
      </c>
      <c r="P23" s="77">
        <v>0</v>
      </c>
      <c r="Q23" s="77">
        <v>1.3018399912176728</v>
      </c>
      <c r="Z23" s="73"/>
      <c r="AA23" s="73"/>
      <c r="AB23" s="73"/>
      <c r="AC23" s="73"/>
      <c r="AD23" s="73"/>
      <c r="AE23" s="73"/>
    </row>
    <row r="24" spans="1:31" ht="29.1" customHeight="1">
      <c r="A24" s="20" t="s">
        <v>33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16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</row>
    <row r="25" spans="1:31" ht="29.1" customHeight="1">
      <c r="A25" s="20" t="s">
        <v>34</v>
      </c>
      <c r="B25" s="40">
        <v>6.1851987396865207</v>
      </c>
      <c r="C25" s="40">
        <v>2.3037993991911216E-2</v>
      </c>
      <c r="D25" s="40">
        <v>3.7489099314110069E-2</v>
      </c>
      <c r="E25" s="40">
        <v>1.2029183844721931</v>
      </c>
      <c r="F25" s="40">
        <v>4.9217532619083046</v>
      </c>
      <c r="G25" s="40">
        <v>1.7269280296336642</v>
      </c>
      <c r="H25" s="40">
        <v>3.3861662441929141</v>
      </c>
      <c r="I25" s="40">
        <v>1.0721044658599408</v>
      </c>
      <c r="J25" s="16">
        <v>37.587724870108786</v>
      </c>
      <c r="K25" s="77">
        <v>5.5126628480644699</v>
      </c>
      <c r="L25" s="77">
        <v>2.6073733432996971</v>
      </c>
      <c r="M25" s="77">
        <v>21.04834905624616</v>
      </c>
      <c r="N25" s="77">
        <v>8.4193396224984625</v>
      </c>
      <c r="O25" s="77">
        <v>6.9606897907608856</v>
      </c>
      <c r="P25" s="77">
        <v>13.921379581521771</v>
      </c>
      <c r="Q25" s="77">
        <v>16.705655497826125</v>
      </c>
    </row>
    <row r="26" spans="1:31" ht="29.1" customHeight="1">
      <c r="A26" s="20" t="s">
        <v>35</v>
      </c>
      <c r="B26" s="40">
        <v>24.343560519962427</v>
      </c>
      <c r="C26" s="40">
        <v>6.1967179895117838E-2</v>
      </c>
      <c r="D26" s="40">
        <v>0.92539338057629716</v>
      </c>
      <c r="E26" s="40">
        <v>3.0308387478233292</v>
      </c>
      <c r="F26" s="40">
        <v>20.32536121166768</v>
      </c>
      <c r="G26" s="40">
        <v>20.905454787370164</v>
      </c>
      <c r="H26" s="40">
        <v>2.4304764774341732</v>
      </c>
      <c r="I26" s="40">
        <v>1.007629255158087</v>
      </c>
      <c r="J26" s="16">
        <v>183.93074587631455</v>
      </c>
      <c r="K26" s="77">
        <v>16.911613250398766</v>
      </c>
      <c r="L26" s="77">
        <v>68.637109000261404</v>
      </c>
      <c r="M26" s="77">
        <v>49.251129652129094</v>
      </c>
      <c r="N26" s="77">
        <v>49.130893973525275</v>
      </c>
      <c r="O26" s="77">
        <v>161.52079293046472</v>
      </c>
      <c r="P26" s="77">
        <v>13.107708326817818</v>
      </c>
      <c r="Q26" s="77">
        <v>9.302244619031999</v>
      </c>
      <c r="U26" s="76"/>
      <c r="V26" s="76"/>
      <c r="W26" s="76"/>
      <c r="X26" s="76"/>
      <c r="Y26" s="39"/>
      <c r="Z26" s="73"/>
      <c r="AA26" s="73"/>
      <c r="AB26" s="73"/>
      <c r="AC26" s="73"/>
      <c r="AD26" s="73"/>
      <c r="AE26" s="73"/>
    </row>
    <row r="27" spans="1:31" ht="29.1" customHeight="1">
      <c r="A27" s="20" t="s">
        <v>36</v>
      </c>
      <c r="B27" s="40">
        <v>1.5188736980230251</v>
      </c>
      <c r="C27" s="40">
        <v>1.3823651404077588E-2</v>
      </c>
      <c r="D27" s="40">
        <v>0.23662369451479737</v>
      </c>
      <c r="E27" s="40">
        <v>1.0557547920414181</v>
      </c>
      <c r="F27" s="40">
        <v>0.21267156006273213</v>
      </c>
      <c r="G27" s="40">
        <v>1.0586790259922805</v>
      </c>
      <c r="H27" s="40">
        <v>9.8360596529013605E-2</v>
      </c>
      <c r="I27" s="40">
        <v>0.36183407550173091</v>
      </c>
      <c r="J27" s="16">
        <v>47.331397387624413</v>
      </c>
      <c r="K27" s="77">
        <v>3.5622486310507635</v>
      </c>
      <c r="L27" s="77">
        <v>19.592367470779202</v>
      </c>
      <c r="M27" s="77">
        <v>22.276915349234041</v>
      </c>
      <c r="N27" s="77">
        <v>1.8998659365604074</v>
      </c>
      <c r="O27" s="77">
        <v>28.048235488962618</v>
      </c>
      <c r="P27" s="77">
        <v>7.0120588722406536</v>
      </c>
      <c r="Q27" s="77">
        <v>12.271103026421144</v>
      </c>
      <c r="U27" s="76"/>
      <c r="V27" s="76"/>
      <c r="W27" s="76"/>
      <c r="X27" s="76"/>
      <c r="Y27" s="39"/>
      <c r="Z27" s="73"/>
      <c r="AA27" s="73"/>
      <c r="AB27" s="73"/>
      <c r="AC27" s="73"/>
      <c r="AD27" s="73"/>
      <c r="AE27" s="73"/>
    </row>
    <row r="28" spans="1:31" ht="29.1" customHeight="1">
      <c r="A28" s="20" t="s">
        <v>37</v>
      </c>
      <c r="B28" s="40">
        <v>9.3826626360647811</v>
      </c>
      <c r="C28" s="40">
        <v>0</v>
      </c>
      <c r="D28" s="40">
        <v>5.6140996551960753E-2</v>
      </c>
      <c r="E28" s="40">
        <v>0.29413078302079315</v>
      </c>
      <c r="F28" s="40">
        <v>9.0323908564920288</v>
      </c>
      <c r="G28" s="40">
        <v>8.8226687429358535</v>
      </c>
      <c r="H28" s="40">
        <v>0.49005067200959612</v>
      </c>
      <c r="I28" s="40">
        <v>6.9943221119332974E-2</v>
      </c>
      <c r="J28" s="16">
        <v>46.097987183655434</v>
      </c>
      <c r="K28" s="77">
        <v>0</v>
      </c>
      <c r="L28" s="77">
        <v>4.8038911481243565</v>
      </c>
      <c r="M28" s="77">
        <v>5.8653988181139374</v>
      </c>
      <c r="N28" s="77">
        <v>35.428697217417138</v>
      </c>
      <c r="O28" s="77">
        <v>40.111235601362523</v>
      </c>
      <c r="P28" s="77">
        <v>3.5920509493757478</v>
      </c>
      <c r="Q28" s="77">
        <v>2.3947006329171656</v>
      </c>
    </row>
    <row r="29" spans="1:31" ht="29.1" customHeight="1">
      <c r="A29" s="20" t="s">
        <v>38</v>
      </c>
      <c r="B29" s="40">
        <v>13.497673244673434</v>
      </c>
      <c r="C29" s="40">
        <v>3.9581514011358725E-2</v>
      </c>
      <c r="D29" s="40">
        <v>0.38544855311061232</v>
      </c>
      <c r="E29" s="40">
        <v>1.9426984043574971</v>
      </c>
      <c r="F29" s="40">
        <v>11.129944773193966</v>
      </c>
      <c r="G29" s="40">
        <v>12.390898719555823</v>
      </c>
      <c r="H29" s="40">
        <v>0.50852821334593257</v>
      </c>
      <c r="I29" s="40">
        <v>0.59824631177167897</v>
      </c>
      <c r="J29" s="16">
        <v>84.611161441818197</v>
      </c>
      <c r="K29" s="77">
        <v>10.60784575504414</v>
      </c>
      <c r="L29" s="77">
        <v>23.085565904419866</v>
      </c>
      <c r="M29" s="77">
        <v>32.536370464698123</v>
      </c>
      <c r="N29" s="77">
        <v>18.381379317656069</v>
      </c>
      <c r="O29" s="77">
        <v>39.051305280839173</v>
      </c>
      <c r="P29" s="77">
        <v>19.525652640419587</v>
      </c>
      <c r="Q29" s="77">
        <v>26.034203520559448</v>
      </c>
      <c r="T29"/>
      <c r="U29" s="76"/>
      <c r="V29" s="76"/>
      <c r="W29" s="76"/>
      <c r="X29" s="76"/>
      <c r="Y29" s="39"/>
      <c r="Z29" s="73"/>
      <c r="AA29" s="73"/>
      <c r="AB29" s="73"/>
      <c r="AC29" s="73"/>
      <c r="AD29" s="73"/>
      <c r="AE29" s="73"/>
    </row>
    <row r="30" spans="1:31" ht="29.1" customHeight="1">
      <c r="A30" s="20" t="s">
        <v>39</v>
      </c>
      <c r="B30" s="40">
        <v>0.78032504022265203</v>
      </c>
      <c r="C30" s="40">
        <v>2.2608393067873765E-3</v>
      </c>
      <c r="D30" s="40">
        <v>2.9070017667272529E-2</v>
      </c>
      <c r="E30" s="40">
        <v>0.11158335933498988</v>
      </c>
      <c r="F30" s="40">
        <v>0.63741082391360226</v>
      </c>
      <c r="G30" s="40">
        <v>0.77047944969309412</v>
      </c>
      <c r="H30" s="40">
        <v>0</v>
      </c>
      <c r="I30" s="40">
        <v>9.84559052955793E-3</v>
      </c>
      <c r="J30" s="16">
        <v>5.8635961376033894</v>
      </c>
      <c r="K30" s="77">
        <v>0.48863301146694921</v>
      </c>
      <c r="L30" s="77">
        <v>1.9545320458677968</v>
      </c>
      <c r="M30" s="77">
        <v>1.9545320458677968</v>
      </c>
      <c r="N30" s="77">
        <v>1.4658990344008473</v>
      </c>
      <c r="O30" s="77">
        <v>5.3749631261364401</v>
      </c>
      <c r="P30" s="77">
        <v>0</v>
      </c>
      <c r="Q30" s="77">
        <v>0.4886330114669491</v>
      </c>
    </row>
    <row r="31" spans="1:31" ht="29.1" customHeight="1">
      <c r="A31" s="20" t="s">
        <v>40</v>
      </c>
      <c r="B31" s="40">
        <v>2.4322009183623523</v>
      </c>
      <c r="C31" s="40">
        <v>6.5368565970902433E-3</v>
      </c>
      <c r="D31" s="40">
        <v>0.42560383827555065</v>
      </c>
      <c r="E31" s="40">
        <v>1.1666110073607054</v>
      </c>
      <c r="F31" s="40">
        <v>0.83344921612900591</v>
      </c>
      <c r="G31" s="40">
        <v>0.63026192356945099</v>
      </c>
      <c r="H31" s="40">
        <v>0.801146249778385</v>
      </c>
      <c r="I31" s="40">
        <v>1.0007927450145162</v>
      </c>
      <c r="J31" s="16">
        <v>59.498330394426851</v>
      </c>
      <c r="K31" s="77">
        <v>1.824872466687693</v>
      </c>
      <c r="L31" s="77">
        <v>25.548214533627707</v>
      </c>
      <c r="M31" s="77">
        <v>25.920677007373293</v>
      </c>
      <c r="N31" s="77">
        <v>6.204566386738156</v>
      </c>
      <c r="O31" s="77">
        <v>22.311873897910068</v>
      </c>
      <c r="P31" s="77">
        <v>16.733905423432549</v>
      </c>
      <c r="Q31" s="77">
        <v>20.45255107308423</v>
      </c>
      <c r="T31"/>
      <c r="U31" s="76"/>
      <c r="V31" s="76"/>
      <c r="W31" s="76"/>
      <c r="X31" s="76"/>
      <c r="Y31" s="39"/>
      <c r="Z31" s="73"/>
      <c r="AA31" s="73"/>
      <c r="AB31" s="73"/>
      <c r="AC31" s="73"/>
      <c r="AD31" s="73"/>
      <c r="AE31" s="73"/>
    </row>
    <row r="32" spans="1:31" ht="29.1" customHeight="1">
      <c r="A32" s="20" t="s">
        <v>41</v>
      </c>
      <c r="B32" s="40">
        <v>9.2175743016855165</v>
      </c>
      <c r="C32" s="40">
        <v>1.6893208445003978E-2</v>
      </c>
      <c r="D32" s="40">
        <v>0.32795031417883314</v>
      </c>
      <c r="E32" s="40">
        <v>2.7316926105327668</v>
      </c>
      <c r="F32" s="40">
        <v>6.1410381685289126</v>
      </c>
      <c r="G32" s="40">
        <v>5.5438275601210245</v>
      </c>
      <c r="H32" s="40">
        <v>1.6105123087029694</v>
      </c>
      <c r="I32" s="40">
        <v>2.0632344328615222</v>
      </c>
      <c r="J32" s="16">
        <v>110.9802845584489</v>
      </c>
      <c r="K32" s="77">
        <v>5.0926657629483314</v>
      </c>
      <c r="L32" s="77">
        <v>27.375258911666624</v>
      </c>
      <c r="M32" s="77">
        <v>50.420298058240824</v>
      </c>
      <c r="N32" s="77">
        <v>28.092061825593124</v>
      </c>
      <c r="O32" s="77">
        <v>41.17010556200524</v>
      </c>
      <c r="P32" s="77">
        <v>26.850068844786023</v>
      </c>
      <c r="Q32" s="77">
        <v>42.960110151657645</v>
      </c>
      <c r="U32" s="76"/>
      <c r="V32" s="76"/>
      <c r="W32" s="76"/>
      <c r="X32" s="76"/>
      <c r="Y32" s="39"/>
      <c r="Z32" s="73"/>
      <c r="AA32" s="73"/>
      <c r="AB32" s="73"/>
      <c r="AC32" s="73"/>
      <c r="AD32" s="73"/>
      <c r="AE32" s="73"/>
    </row>
    <row r="33" spans="1:36" ht="29.1" customHeight="1">
      <c r="A33" s="22" t="s">
        <v>42</v>
      </c>
      <c r="B33" s="40">
        <v>2.8969653532440582</v>
      </c>
      <c r="C33" s="40">
        <v>3.3875625909323991E-3</v>
      </c>
      <c r="D33" s="40">
        <v>0.7134988561716924</v>
      </c>
      <c r="E33" s="40">
        <v>1.700608536995617</v>
      </c>
      <c r="F33" s="40">
        <v>0.47947039748581649</v>
      </c>
      <c r="G33" s="40">
        <v>2.0640158284813341</v>
      </c>
      <c r="H33" s="40">
        <v>0.42318474212878587</v>
      </c>
      <c r="I33" s="40">
        <v>0.40976478263393828</v>
      </c>
      <c r="J33" s="16">
        <v>81.200853941268022</v>
      </c>
      <c r="K33" s="77">
        <v>0.87294882150950281</v>
      </c>
      <c r="L33" s="77">
        <v>42.16098401258278</v>
      </c>
      <c r="M33" s="77">
        <v>34.675125821137726</v>
      </c>
      <c r="N33" s="77">
        <v>3.4917952860380113</v>
      </c>
      <c r="O33" s="77">
        <v>61.118922321384538</v>
      </c>
      <c r="P33" s="77">
        <v>10.477529540808778</v>
      </c>
      <c r="Q33" s="77">
        <v>9.6044020790747133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4" customFormat="1" ht="29.1" customHeight="1">
      <c r="A34" s="23" t="s">
        <v>43</v>
      </c>
      <c r="B34" s="41">
        <v>205.35455504143192</v>
      </c>
      <c r="C34" s="41">
        <v>0.33125757047615534</v>
      </c>
      <c r="D34" s="41">
        <v>7.7504832836268713</v>
      </c>
      <c r="E34" s="41">
        <v>31.678221710635292</v>
      </c>
      <c r="F34" s="41">
        <v>165.59459247669355</v>
      </c>
      <c r="G34" s="41">
        <v>142.32482511248173</v>
      </c>
      <c r="H34" s="41">
        <v>37.398276724007722</v>
      </c>
      <c r="I34" s="41">
        <v>25.631453204942442</v>
      </c>
      <c r="J34" s="46">
        <v>1650.8410178879933</v>
      </c>
      <c r="K34" s="78">
        <v>97.917651362196068</v>
      </c>
      <c r="L34" s="78">
        <v>537.6474690359795</v>
      </c>
      <c r="M34" s="78">
        <v>597.90937674534234</v>
      </c>
      <c r="N34" s="78">
        <v>417.36652074447522</v>
      </c>
      <c r="O34" s="78">
        <v>940.16080423322774</v>
      </c>
      <c r="P34" s="78">
        <v>314.32829136955337</v>
      </c>
      <c r="Q34" s="78">
        <v>396.35192228521214</v>
      </c>
      <c r="S34" s="2"/>
    </row>
    <row r="35" spans="1:36" s="25" customFormat="1" ht="29.1" customHeight="1">
      <c r="B35" s="42"/>
      <c r="C35" s="42"/>
      <c r="D35" s="42"/>
      <c r="E35" s="42"/>
      <c r="F35" s="42"/>
      <c r="G35" s="42"/>
      <c r="H35" s="42"/>
      <c r="I35" s="42"/>
      <c r="K35" s="76"/>
      <c r="L35" s="76"/>
      <c r="M35" s="76"/>
      <c r="N35" s="76"/>
      <c r="O35" s="76"/>
      <c r="P35" s="76"/>
      <c r="Q35" s="7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6" ht="30" customHeight="1">
      <c r="A36" s="26" t="s">
        <v>44</v>
      </c>
      <c r="B36" s="40">
        <v>0.11487444064333616</v>
      </c>
      <c r="C36" s="40">
        <v>8.1223531530323233E-4</v>
      </c>
      <c r="D36" s="40">
        <v>1.8112847531262084E-2</v>
      </c>
      <c r="E36" s="40">
        <v>6.3459945184641542E-2</v>
      </c>
      <c r="F36" s="40">
        <v>3.2489412612129294E-2</v>
      </c>
      <c r="G36" s="40">
        <v>2.2214635873543408E-2</v>
      </c>
      <c r="H36" s="40">
        <v>1.2086061491712097E-2</v>
      </c>
      <c r="I36" s="40">
        <v>8.0573743278080645E-2</v>
      </c>
      <c r="J36" s="16">
        <v>4.0814824593987433</v>
      </c>
      <c r="K36" s="77">
        <v>0.27209883062658285</v>
      </c>
      <c r="L36" s="77">
        <v>1.6325929837594972</v>
      </c>
      <c r="M36" s="77">
        <v>1.90469181438608</v>
      </c>
      <c r="N36" s="77">
        <v>0.27209883062658285</v>
      </c>
      <c r="O36" s="77">
        <v>1.0883953225063316</v>
      </c>
      <c r="P36" s="77">
        <v>0.54419766125316582</v>
      </c>
      <c r="Q36" s="77">
        <v>2.4488894756392461</v>
      </c>
    </row>
    <row r="37" spans="1:36" ht="30" customHeight="1">
      <c r="A37" s="26" t="s">
        <v>45</v>
      </c>
      <c r="B37" s="40">
        <v>6.3177014925373127</v>
      </c>
      <c r="C37" s="40">
        <v>7.2835820895522365E-3</v>
      </c>
      <c r="D37" s="40">
        <v>0.30301492537313429</v>
      </c>
      <c r="E37" s="40">
        <v>0.78352238805970131</v>
      </c>
      <c r="F37" s="40">
        <v>5.2238805970149249</v>
      </c>
      <c r="G37" s="40">
        <v>5.5870746268656708</v>
      </c>
      <c r="H37" s="40">
        <v>0.29053731343283573</v>
      </c>
      <c r="I37" s="40">
        <v>0.44008955223880586</v>
      </c>
      <c r="J37" s="16">
        <v>44</v>
      </c>
      <c r="K37" s="77">
        <v>1.9999999999999998</v>
      </c>
      <c r="L37" s="77">
        <v>20</v>
      </c>
      <c r="M37" s="77">
        <v>18.999999999999996</v>
      </c>
      <c r="N37" s="77">
        <v>3</v>
      </c>
      <c r="O37" s="77">
        <v>20</v>
      </c>
      <c r="P37" s="77">
        <v>11</v>
      </c>
      <c r="Q37" s="77">
        <v>13</v>
      </c>
      <c r="Y37" s="39"/>
      <c r="AF37" s="24"/>
    </row>
    <row r="38" spans="1:36" ht="30" customHeight="1">
      <c r="A38" s="26" t="s">
        <v>46</v>
      </c>
      <c r="B38" s="40">
        <v>0.44776119402985076</v>
      </c>
      <c r="C38" s="40">
        <v>0</v>
      </c>
      <c r="D38" s="40">
        <v>0</v>
      </c>
      <c r="E38" s="40">
        <v>0.44776119402985082</v>
      </c>
      <c r="F38" s="40">
        <v>0</v>
      </c>
      <c r="G38" s="40">
        <v>0</v>
      </c>
      <c r="H38" s="40">
        <v>0.35820895522388063</v>
      </c>
      <c r="I38" s="40">
        <v>8.9552238805970158E-2</v>
      </c>
      <c r="J38" s="16">
        <v>5.0000000000000009</v>
      </c>
      <c r="K38" s="16">
        <v>0</v>
      </c>
      <c r="L38" s="16">
        <v>0</v>
      </c>
      <c r="M38" s="16">
        <v>5.0000000000000009</v>
      </c>
      <c r="N38" s="16">
        <v>0</v>
      </c>
      <c r="O38" s="16">
        <v>0</v>
      </c>
      <c r="P38" s="16">
        <v>4.0000000000000009</v>
      </c>
      <c r="Q38" s="16">
        <v>1.0000000000000002</v>
      </c>
      <c r="S38" s="24"/>
      <c r="T38"/>
      <c r="U38" s="76"/>
      <c r="V38" s="76"/>
      <c r="W38" s="76"/>
      <c r="X38" s="76"/>
      <c r="Y38" s="39"/>
      <c r="Z38" s="73"/>
      <c r="AA38" s="73"/>
      <c r="AB38" s="73"/>
      <c r="AC38" s="73"/>
      <c r="AD38" s="73"/>
      <c r="AE38" s="73"/>
    </row>
    <row r="39" spans="1:36" s="25" customFormat="1" ht="30" customHeight="1">
      <c r="A39" s="27"/>
      <c r="B39" s="28"/>
      <c r="C39" s="28"/>
      <c r="D39" s="28"/>
      <c r="E39" s="28"/>
      <c r="F39" s="28"/>
      <c r="G39" s="28"/>
      <c r="H39" s="28"/>
      <c r="I39" s="28"/>
      <c r="K39" s="2"/>
      <c r="L39" s="2"/>
      <c r="M39" s="2"/>
      <c r="N39" s="2"/>
      <c r="O39" s="2"/>
      <c r="P39" s="2"/>
      <c r="Q39" s="2"/>
      <c r="R39" s="2"/>
      <c r="Y39" s="2"/>
      <c r="Z39" s="2"/>
      <c r="AA39" s="2"/>
    </row>
    <row r="40" spans="1:36" s="24" customFormat="1" ht="36" customHeight="1">
      <c r="A40" s="29" t="s">
        <v>7</v>
      </c>
      <c r="B40" s="30">
        <v>212.23489216864243</v>
      </c>
      <c r="C40" s="57">
        <v>0.33935338788101077</v>
      </c>
      <c r="D40" s="57">
        <v>8.0716110565312675</v>
      </c>
      <c r="E40" s="57">
        <v>32.972965237909484</v>
      </c>
      <c r="F40" s="57">
        <v>170.85096248632061</v>
      </c>
      <c r="G40" s="57">
        <v>147.93411437522096</v>
      </c>
      <c r="H40" s="57">
        <v>38.059109054156153</v>
      </c>
      <c r="I40" s="57">
        <v>26.2416687392653</v>
      </c>
      <c r="J40" s="46">
        <v>1703.9225003473921</v>
      </c>
      <c r="K40" s="31">
        <v>100.18975019282266</v>
      </c>
      <c r="L40" s="31">
        <v>559.28006201973903</v>
      </c>
      <c r="M40" s="31">
        <v>623.81406855972841</v>
      </c>
      <c r="N40" s="31">
        <v>420.63861957510181</v>
      </c>
      <c r="O40" s="31">
        <v>961.24919955573409</v>
      </c>
      <c r="P40" s="31">
        <v>329.87248903080655</v>
      </c>
      <c r="Q40" s="31">
        <v>412.80081176085139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6">
      <c r="Y41" s="73"/>
    </row>
    <row r="42" spans="1:36">
      <c r="Y42" s="73"/>
    </row>
    <row r="43" spans="1:36">
      <c r="S43" s="25"/>
      <c r="T43" s="25"/>
      <c r="U43" s="25"/>
      <c r="V43" s="25"/>
      <c r="W43" s="25"/>
      <c r="X43" s="25"/>
      <c r="Y43" s="24"/>
      <c r="Z43" s="24"/>
      <c r="AA43" s="24"/>
      <c r="AB43" s="25"/>
      <c r="AC43" s="25"/>
      <c r="AD43" s="25"/>
      <c r="AE43" s="25"/>
    </row>
    <row r="44" spans="1:36" ht="18" thickBot="1">
      <c r="S44" s="24"/>
      <c r="T44" s="24"/>
      <c r="U44" s="24"/>
      <c r="V44" s="24"/>
      <c r="W44" s="24"/>
      <c r="X44" s="24"/>
      <c r="Y44" s="25"/>
      <c r="Z44" s="25"/>
      <c r="AA44" s="25"/>
      <c r="AB44" s="24"/>
      <c r="AC44" s="24"/>
      <c r="AD44" s="24"/>
      <c r="AE44" s="24"/>
    </row>
    <row r="45" spans="1:36" ht="32.25" thickBot="1">
      <c r="A45" s="169" t="s">
        <v>47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1"/>
    </row>
    <row r="47" spans="1:36" ht="30" customHeight="1">
      <c r="A47" s="7"/>
      <c r="B47" s="172" t="s">
        <v>1</v>
      </c>
      <c r="C47" s="129" t="s">
        <v>54</v>
      </c>
      <c r="D47" s="130"/>
      <c r="E47" s="130"/>
      <c r="F47" s="131"/>
      <c r="G47" s="129" t="s">
        <v>97</v>
      </c>
      <c r="H47" s="130"/>
      <c r="I47" s="131"/>
      <c r="J47" s="119" t="s">
        <v>2</v>
      </c>
      <c r="K47" s="139" t="s">
        <v>82</v>
      </c>
      <c r="L47" s="140"/>
      <c r="M47" s="140"/>
      <c r="N47" s="141"/>
      <c r="O47" s="139" t="s">
        <v>115</v>
      </c>
      <c r="P47" s="140"/>
      <c r="Q47" s="141"/>
      <c r="Y47" s="25"/>
    </row>
    <row r="48" spans="1:36" ht="26.1" customHeight="1">
      <c r="A48" s="7"/>
      <c r="B48" s="173"/>
      <c r="C48" s="132"/>
      <c r="D48" s="133"/>
      <c r="E48" s="133"/>
      <c r="F48" s="134"/>
      <c r="G48" s="132"/>
      <c r="H48" s="133"/>
      <c r="I48" s="134"/>
      <c r="J48" s="120"/>
      <c r="K48" s="142"/>
      <c r="L48" s="143"/>
      <c r="M48" s="143"/>
      <c r="N48" s="144"/>
      <c r="O48" s="142"/>
      <c r="P48" s="143"/>
      <c r="Q48" s="144"/>
      <c r="Y48" s="25"/>
      <c r="Z48" s="25"/>
      <c r="AA48" s="25"/>
    </row>
    <row r="49" spans="1:27" ht="26.1" customHeight="1">
      <c r="A49" s="7"/>
      <c r="B49" s="174"/>
      <c r="C49" s="12" t="s">
        <v>83</v>
      </c>
      <c r="D49" s="12" t="s">
        <v>84</v>
      </c>
      <c r="E49" s="12" t="s">
        <v>85</v>
      </c>
      <c r="F49" s="12" t="s">
        <v>86</v>
      </c>
      <c r="G49" s="12" t="s">
        <v>98</v>
      </c>
      <c r="H49" s="12" t="s">
        <v>94</v>
      </c>
      <c r="I49" s="12" t="s">
        <v>99</v>
      </c>
      <c r="J49" s="121"/>
      <c r="K49" s="13" t="s">
        <v>83</v>
      </c>
      <c r="L49" s="13" t="s">
        <v>84</v>
      </c>
      <c r="M49" s="13" t="s">
        <v>85</v>
      </c>
      <c r="N49" s="13" t="s">
        <v>86</v>
      </c>
      <c r="O49" s="13" t="s">
        <v>98</v>
      </c>
      <c r="P49" s="13" t="s">
        <v>94</v>
      </c>
      <c r="Q49" s="13" t="s">
        <v>99</v>
      </c>
      <c r="Y49" s="47"/>
      <c r="Z49" s="24"/>
      <c r="AA49" s="24"/>
    </row>
    <row r="50" spans="1:27" ht="29.1" customHeight="1">
      <c r="A50" s="15" t="s">
        <v>12</v>
      </c>
      <c r="B50" s="34" t="s">
        <v>57</v>
      </c>
      <c r="C50" s="34" t="s">
        <v>74</v>
      </c>
      <c r="D50" s="34" t="s">
        <v>74</v>
      </c>
      <c r="E50" s="34" t="s">
        <v>74</v>
      </c>
      <c r="F50" s="34" t="s">
        <v>74</v>
      </c>
      <c r="G50" s="34" t="s">
        <v>74</v>
      </c>
      <c r="H50" s="34" t="s">
        <v>74</v>
      </c>
      <c r="I50" s="34" t="s">
        <v>74</v>
      </c>
      <c r="J50" s="35" t="s">
        <v>74</v>
      </c>
      <c r="K50" s="35" t="s">
        <v>74</v>
      </c>
      <c r="L50" s="35" t="s">
        <v>74</v>
      </c>
      <c r="M50" s="35" t="s">
        <v>74</v>
      </c>
      <c r="N50" s="35" t="s">
        <v>74</v>
      </c>
      <c r="O50" s="35" t="s">
        <v>74</v>
      </c>
      <c r="P50" s="35" t="s">
        <v>74</v>
      </c>
      <c r="Q50" s="35" t="s">
        <v>74</v>
      </c>
    </row>
    <row r="51" spans="1:27" ht="29.1" customHeight="1">
      <c r="A51" s="20" t="s">
        <v>16</v>
      </c>
      <c r="B51" s="34" t="s">
        <v>57</v>
      </c>
      <c r="C51" s="34" t="s">
        <v>74</v>
      </c>
      <c r="D51" s="34" t="s">
        <v>74</v>
      </c>
      <c r="E51" s="34" t="s">
        <v>74</v>
      </c>
      <c r="F51" s="34" t="s">
        <v>74</v>
      </c>
      <c r="G51" s="34" t="s">
        <v>74</v>
      </c>
      <c r="H51" s="34" t="s">
        <v>74</v>
      </c>
      <c r="I51" s="34" t="s">
        <v>74</v>
      </c>
      <c r="J51" s="35" t="s">
        <v>74</v>
      </c>
      <c r="K51" s="35" t="s">
        <v>74</v>
      </c>
      <c r="L51" s="35" t="s">
        <v>74</v>
      </c>
      <c r="M51" s="35" t="s">
        <v>74</v>
      </c>
      <c r="N51" s="35" t="s">
        <v>74</v>
      </c>
      <c r="O51" s="35" t="s">
        <v>74</v>
      </c>
      <c r="P51" s="35" t="s">
        <v>74</v>
      </c>
      <c r="Q51" s="35" t="s">
        <v>74</v>
      </c>
    </row>
    <row r="52" spans="1:27" ht="29.1" customHeight="1">
      <c r="A52" s="20" t="s">
        <v>17</v>
      </c>
      <c r="B52" s="34" t="s">
        <v>57</v>
      </c>
      <c r="C52" s="34" t="s">
        <v>74</v>
      </c>
      <c r="D52" s="34" t="s">
        <v>74</v>
      </c>
      <c r="E52" s="34" t="s">
        <v>74</v>
      </c>
      <c r="F52" s="34" t="s">
        <v>74</v>
      </c>
      <c r="G52" s="34" t="s">
        <v>74</v>
      </c>
      <c r="H52" s="34" t="s">
        <v>74</v>
      </c>
      <c r="I52" s="34" t="s">
        <v>74</v>
      </c>
      <c r="J52" s="35" t="s">
        <v>74</v>
      </c>
      <c r="K52" s="35" t="s">
        <v>74</v>
      </c>
      <c r="L52" s="35" t="s">
        <v>74</v>
      </c>
      <c r="M52" s="35" t="s">
        <v>74</v>
      </c>
      <c r="N52" s="35" t="s">
        <v>74</v>
      </c>
      <c r="O52" s="35" t="s">
        <v>74</v>
      </c>
      <c r="P52" s="35" t="s">
        <v>74</v>
      </c>
      <c r="Q52" s="35" t="s">
        <v>74</v>
      </c>
    </row>
    <row r="53" spans="1:27" ht="29.1" customHeight="1">
      <c r="A53" s="20" t="s">
        <v>18</v>
      </c>
      <c r="B53" s="34" t="s">
        <v>57</v>
      </c>
      <c r="C53" s="34" t="s">
        <v>74</v>
      </c>
      <c r="D53" s="34" t="s">
        <v>74</v>
      </c>
      <c r="E53" s="34" t="s">
        <v>74</v>
      </c>
      <c r="F53" s="34" t="s">
        <v>74</v>
      </c>
      <c r="G53" s="34" t="s">
        <v>74</v>
      </c>
      <c r="H53" s="34" t="s">
        <v>74</v>
      </c>
      <c r="I53" s="34" t="s">
        <v>74</v>
      </c>
      <c r="J53" s="35" t="s">
        <v>74</v>
      </c>
      <c r="K53" s="35" t="s">
        <v>74</v>
      </c>
      <c r="L53" s="35" t="s">
        <v>74</v>
      </c>
      <c r="M53" s="35" t="s">
        <v>74</v>
      </c>
      <c r="N53" s="35" t="s">
        <v>74</v>
      </c>
      <c r="O53" s="35" t="s">
        <v>74</v>
      </c>
      <c r="P53" s="35" t="s">
        <v>74</v>
      </c>
      <c r="Q53" s="35" t="s">
        <v>74</v>
      </c>
    </row>
    <row r="54" spans="1:27" ht="29.1" customHeight="1">
      <c r="A54" s="20" t="s">
        <v>19</v>
      </c>
      <c r="B54" s="34" t="s">
        <v>57</v>
      </c>
      <c r="C54" s="34" t="s">
        <v>74</v>
      </c>
      <c r="D54" s="34" t="s">
        <v>74</v>
      </c>
      <c r="E54" s="34" t="s">
        <v>74</v>
      </c>
      <c r="F54" s="34" t="s">
        <v>74</v>
      </c>
      <c r="G54" s="34" t="s">
        <v>74</v>
      </c>
      <c r="H54" s="34" t="s">
        <v>74</v>
      </c>
      <c r="I54" s="34" t="s">
        <v>74</v>
      </c>
      <c r="J54" s="35" t="s">
        <v>74</v>
      </c>
      <c r="K54" s="35" t="s">
        <v>74</v>
      </c>
      <c r="L54" s="35" t="s">
        <v>74</v>
      </c>
      <c r="M54" s="35" t="s">
        <v>74</v>
      </c>
      <c r="N54" s="35" t="s">
        <v>74</v>
      </c>
      <c r="O54" s="35" t="s">
        <v>74</v>
      </c>
      <c r="P54" s="35" t="s">
        <v>74</v>
      </c>
      <c r="Q54" s="35" t="s">
        <v>74</v>
      </c>
    </row>
    <row r="55" spans="1:27" ht="29.1" customHeight="1">
      <c r="A55" s="20" t="s">
        <v>20</v>
      </c>
      <c r="B55" s="34" t="s">
        <v>57</v>
      </c>
      <c r="C55" s="34" t="s">
        <v>74</v>
      </c>
      <c r="D55" s="34" t="s">
        <v>74</v>
      </c>
      <c r="E55" s="34" t="s">
        <v>74</v>
      </c>
      <c r="F55" s="34" t="s">
        <v>74</v>
      </c>
      <c r="G55" s="34" t="s">
        <v>74</v>
      </c>
      <c r="H55" s="34" t="s">
        <v>74</v>
      </c>
      <c r="I55" s="34" t="s">
        <v>74</v>
      </c>
      <c r="J55" s="35" t="s">
        <v>74</v>
      </c>
      <c r="K55" s="35" t="s">
        <v>74</v>
      </c>
      <c r="L55" s="35" t="s">
        <v>74</v>
      </c>
      <c r="M55" s="35" t="s">
        <v>74</v>
      </c>
      <c r="N55" s="35" t="s">
        <v>74</v>
      </c>
      <c r="O55" s="35" t="s">
        <v>74</v>
      </c>
      <c r="P55" s="35" t="s">
        <v>74</v>
      </c>
      <c r="Q55" s="35" t="s">
        <v>74</v>
      </c>
    </row>
    <row r="56" spans="1:27" ht="29.1" customHeight="1">
      <c r="A56" s="20" t="s">
        <v>21</v>
      </c>
      <c r="B56" s="34" t="s">
        <v>57</v>
      </c>
      <c r="C56" s="34" t="s">
        <v>74</v>
      </c>
      <c r="D56" s="34" t="s">
        <v>74</v>
      </c>
      <c r="E56" s="34" t="s">
        <v>74</v>
      </c>
      <c r="F56" s="34" t="s">
        <v>74</v>
      </c>
      <c r="G56" s="34" t="s">
        <v>74</v>
      </c>
      <c r="H56" s="34" t="s">
        <v>74</v>
      </c>
      <c r="I56" s="34" t="s">
        <v>74</v>
      </c>
      <c r="J56" s="35" t="s">
        <v>74</v>
      </c>
      <c r="K56" s="35" t="s">
        <v>74</v>
      </c>
      <c r="L56" s="35" t="s">
        <v>74</v>
      </c>
      <c r="M56" s="35" t="s">
        <v>74</v>
      </c>
      <c r="N56" s="35" t="s">
        <v>74</v>
      </c>
      <c r="O56" s="35" t="s">
        <v>74</v>
      </c>
      <c r="P56" s="35" t="s">
        <v>74</v>
      </c>
      <c r="Q56" s="35" t="s">
        <v>74</v>
      </c>
    </row>
    <row r="57" spans="1:27" ht="29.1" customHeight="1">
      <c r="A57" s="20" t="s">
        <v>22</v>
      </c>
      <c r="B57" s="34" t="s">
        <v>57</v>
      </c>
      <c r="C57" s="34" t="s">
        <v>74</v>
      </c>
      <c r="D57" s="34" t="s">
        <v>74</v>
      </c>
      <c r="E57" s="34" t="s">
        <v>74</v>
      </c>
      <c r="F57" s="34" t="s">
        <v>74</v>
      </c>
      <c r="G57" s="34" t="s">
        <v>74</v>
      </c>
      <c r="H57" s="34" t="s">
        <v>74</v>
      </c>
      <c r="I57" s="34" t="s">
        <v>74</v>
      </c>
      <c r="J57" s="35" t="s">
        <v>74</v>
      </c>
      <c r="K57" s="35" t="s">
        <v>74</v>
      </c>
      <c r="L57" s="35" t="s">
        <v>74</v>
      </c>
      <c r="M57" s="35" t="s">
        <v>74</v>
      </c>
      <c r="N57" s="35" t="s">
        <v>74</v>
      </c>
      <c r="O57" s="35" t="s">
        <v>74</v>
      </c>
      <c r="P57" s="35" t="s">
        <v>74</v>
      </c>
      <c r="Q57" s="35" t="s">
        <v>74</v>
      </c>
    </row>
    <row r="58" spans="1:27" ht="29.1" customHeight="1">
      <c r="A58" s="20" t="s">
        <v>23</v>
      </c>
      <c r="B58" s="34" t="s">
        <v>57</v>
      </c>
      <c r="C58" s="34" t="s">
        <v>74</v>
      </c>
      <c r="D58" s="34" t="s">
        <v>74</v>
      </c>
      <c r="E58" s="34" t="s">
        <v>74</v>
      </c>
      <c r="F58" s="34" t="s">
        <v>74</v>
      </c>
      <c r="G58" s="34" t="s">
        <v>74</v>
      </c>
      <c r="H58" s="34" t="s">
        <v>74</v>
      </c>
      <c r="I58" s="34" t="s">
        <v>74</v>
      </c>
      <c r="J58" s="35" t="s">
        <v>74</v>
      </c>
      <c r="K58" s="35" t="s">
        <v>74</v>
      </c>
      <c r="L58" s="35" t="s">
        <v>74</v>
      </c>
      <c r="M58" s="35" t="s">
        <v>74</v>
      </c>
      <c r="N58" s="35" t="s">
        <v>74</v>
      </c>
      <c r="O58" s="35" t="s">
        <v>74</v>
      </c>
      <c r="P58" s="35" t="s">
        <v>74</v>
      </c>
      <c r="Q58" s="35" t="s">
        <v>74</v>
      </c>
    </row>
    <row r="59" spans="1:27" ht="29.1" customHeight="1">
      <c r="A59" s="20" t="s">
        <v>24</v>
      </c>
      <c r="B59" s="34" t="s">
        <v>57</v>
      </c>
      <c r="C59" s="34" t="s">
        <v>74</v>
      </c>
      <c r="D59" s="34" t="s">
        <v>74</v>
      </c>
      <c r="E59" s="34" t="s">
        <v>74</v>
      </c>
      <c r="F59" s="34" t="s">
        <v>74</v>
      </c>
      <c r="G59" s="34" t="s">
        <v>74</v>
      </c>
      <c r="H59" s="34" t="s">
        <v>74</v>
      </c>
      <c r="I59" s="34" t="s">
        <v>74</v>
      </c>
      <c r="J59" s="35" t="s">
        <v>74</v>
      </c>
      <c r="K59" s="35" t="s">
        <v>74</v>
      </c>
      <c r="L59" s="35" t="s">
        <v>74</v>
      </c>
      <c r="M59" s="35" t="s">
        <v>74</v>
      </c>
      <c r="N59" s="35" t="s">
        <v>74</v>
      </c>
      <c r="O59" s="35" t="s">
        <v>74</v>
      </c>
      <c r="P59" s="35" t="s">
        <v>74</v>
      </c>
      <c r="Q59" s="35" t="s">
        <v>74</v>
      </c>
    </row>
    <row r="60" spans="1:27" ht="29.1" customHeight="1">
      <c r="A60" s="21" t="s">
        <v>25</v>
      </c>
      <c r="B60" s="34" t="s">
        <v>57</v>
      </c>
      <c r="C60" s="34" t="s">
        <v>74</v>
      </c>
      <c r="D60" s="34" t="s">
        <v>74</v>
      </c>
      <c r="E60" s="34" t="s">
        <v>74</v>
      </c>
      <c r="F60" s="34" t="s">
        <v>74</v>
      </c>
      <c r="G60" s="34" t="s">
        <v>74</v>
      </c>
      <c r="H60" s="34" t="s">
        <v>74</v>
      </c>
      <c r="I60" s="34" t="s">
        <v>74</v>
      </c>
      <c r="J60" s="35" t="s">
        <v>74</v>
      </c>
      <c r="K60" s="35" t="s">
        <v>74</v>
      </c>
      <c r="L60" s="35" t="s">
        <v>74</v>
      </c>
      <c r="M60" s="35" t="s">
        <v>74</v>
      </c>
      <c r="N60" s="35" t="s">
        <v>74</v>
      </c>
      <c r="O60" s="35" t="s">
        <v>74</v>
      </c>
      <c r="P60" s="35" t="s">
        <v>74</v>
      </c>
      <c r="Q60" s="35" t="s">
        <v>74</v>
      </c>
    </row>
    <row r="61" spans="1:27" ht="29.1" customHeight="1">
      <c r="A61" s="20" t="s">
        <v>26</v>
      </c>
      <c r="B61" s="34" t="s">
        <v>57</v>
      </c>
      <c r="C61" s="34" t="s">
        <v>74</v>
      </c>
      <c r="D61" s="34" t="s">
        <v>74</v>
      </c>
      <c r="E61" s="34" t="s">
        <v>74</v>
      </c>
      <c r="F61" s="34" t="s">
        <v>74</v>
      </c>
      <c r="G61" s="34" t="s">
        <v>74</v>
      </c>
      <c r="H61" s="34" t="s">
        <v>74</v>
      </c>
      <c r="I61" s="34" t="s">
        <v>74</v>
      </c>
      <c r="J61" s="35" t="s">
        <v>74</v>
      </c>
      <c r="K61" s="35" t="s">
        <v>74</v>
      </c>
      <c r="L61" s="35" t="s">
        <v>74</v>
      </c>
      <c r="M61" s="35" t="s">
        <v>74</v>
      </c>
      <c r="N61" s="35" t="s">
        <v>74</v>
      </c>
      <c r="O61" s="35" t="s">
        <v>74</v>
      </c>
      <c r="P61" s="35" t="s">
        <v>74</v>
      </c>
      <c r="Q61" s="35" t="s">
        <v>74</v>
      </c>
    </row>
    <row r="62" spans="1:27" ht="29.1" customHeight="1">
      <c r="A62" s="20" t="s">
        <v>27</v>
      </c>
      <c r="B62" s="34" t="s">
        <v>57</v>
      </c>
      <c r="C62" s="34" t="s">
        <v>74</v>
      </c>
      <c r="D62" s="34" t="s">
        <v>74</v>
      </c>
      <c r="E62" s="34" t="s">
        <v>74</v>
      </c>
      <c r="F62" s="34" t="s">
        <v>74</v>
      </c>
      <c r="G62" s="34" t="s">
        <v>74</v>
      </c>
      <c r="H62" s="34" t="s">
        <v>74</v>
      </c>
      <c r="I62" s="34" t="s">
        <v>74</v>
      </c>
      <c r="J62" s="35" t="s">
        <v>74</v>
      </c>
      <c r="K62" s="35" t="s">
        <v>74</v>
      </c>
      <c r="L62" s="35" t="s">
        <v>74</v>
      </c>
      <c r="M62" s="35" t="s">
        <v>74</v>
      </c>
      <c r="N62" s="35" t="s">
        <v>74</v>
      </c>
      <c r="O62" s="35" t="s">
        <v>74</v>
      </c>
      <c r="P62" s="35" t="s">
        <v>74</v>
      </c>
      <c r="Q62" s="35" t="s">
        <v>74</v>
      </c>
    </row>
    <row r="63" spans="1:27" ht="29.1" customHeight="1">
      <c r="A63" s="20" t="s">
        <v>28</v>
      </c>
      <c r="B63" s="34" t="s">
        <v>57</v>
      </c>
      <c r="C63" s="34" t="s">
        <v>74</v>
      </c>
      <c r="D63" s="34" t="s">
        <v>74</v>
      </c>
      <c r="E63" s="34" t="s">
        <v>74</v>
      </c>
      <c r="F63" s="34" t="s">
        <v>74</v>
      </c>
      <c r="G63" s="34" t="s">
        <v>74</v>
      </c>
      <c r="H63" s="34" t="s">
        <v>74</v>
      </c>
      <c r="I63" s="34" t="s">
        <v>74</v>
      </c>
      <c r="J63" s="35" t="s">
        <v>74</v>
      </c>
      <c r="K63" s="35" t="s">
        <v>74</v>
      </c>
      <c r="L63" s="35" t="s">
        <v>74</v>
      </c>
      <c r="M63" s="35" t="s">
        <v>74</v>
      </c>
      <c r="N63" s="35" t="s">
        <v>74</v>
      </c>
      <c r="O63" s="35" t="s">
        <v>74</v>
      </c>
      <c r="P63" s="35" t="s">
        <v>74</v>
      </c>
      <c r="Q63" s="35" t="s">
        <v>74</v>
      </c>
    </row>
    <row r="64" spans="1:27" ht="29.1" customHeight="1">
      <c r="A64" s="20" t="s">
        <v>29</v>
      </c>
      <c r="B64" s="34" t="s">
        <v>57</v>
      </c>
      <c r="C64" s="34" t="s">
        <v>74</v>
      </c>
      <c r="D64" s="34" t="s">
        <v>74</v>
      </c>
      <c r="E64" s="34" t="s">
        <v>74</v>
      </c>
      <c r="F64" s="34" t="s">
        <v>74</v>
      </c>
      <c r="G64" s="34" t="s">
        <v>74</v>
      </c>
      <c r="H64" s="34" t="s">
        <v>74</v>
      </c>
      <c r="I64" s="34" t="s">
        <v>74</v>
      </c>
      <c r="J64" s="35" t="s">
        <v>74</v>
      </c>
      <c r="K64" s="35" t="s">
        <v>74</v>
      </c>
      <c r="L64" s="35" t="s">
        <v>74</v>
      </c>
      <c r="M64" s="35" t="s">
        <v>74</v>
      </c>
      <c r="N64" s="35" t="s">
        <v>74</v>
      </c>
      <c r="O64" s="35" t="s">
        <v>74</v>
      </c>
      <c r="P64" s="35" t="s">
        <v>74</v>
      </c>
      <c r="Q64" s="35" t="s">
        <v>74</v>
      </c>
    </row>
    <row r="65" spans="1:31" ht="29.1" customHeight="1">
      <c r="A65" s="20" t="s">
        <v>30</v>
      </c>
      <c r="B65" s="34" t="s">
        <v>57</v>
      </c>
      <c r="C65" s="34" t="s">
        <v>74</v>
      </c>
      <c r="D65" s="34" t="s">
        <v>74</v>
      </c>
      <c r="E65" s="34" t="s">
        <v>74</v>
      </c>
      <c r="F65" s="34" t="s">
        <v>74</v>
      </c>
      <c r="G65" s="34" t="s">
        <v>74</v>
      </c>
      <c r="H65" s="34" t="s">
        <v>74</v>
      </c>
      <c r="I65" s="34" t="s">
        <v>74</v>
      </c>
      <c r="J65" s="35" t="s">
        <v>74</v>
      </c>
      <c r="K65" s="35" t="s">
        <v>74</v>
      </c>
      <c r="L65" s="35" t="s">
        <v>74</v>
      </c>
      <c r="M65" s="35" t="s">
        <v>74</v>
      </c>
      <c r="N65" s="35" t="s">
        <v>74</v>
      </c>
      <c r="O65" s="35" t="s">
        <v>74</v>
      </c>
      <c r="P65" s="35" t="s">
        <v>74</v>
      </c>
      <c r="Q65" s="35" t="s">
        <v>74</v>
      </c>
    </row>
    <row r="66" spans="1:31" ht="29.1" customHeight="1">
      <c r="A66" s="20" t="s">
        <v>31</v>
      </c>
      <c r="B66" s="34" t="s">
        <v>57</v>
      </c>
      <c r="C66" s="34" t="s">
        <v>74</v>
      </c>
      <c r="D66" s="34" t="s">
        <v>74</v>
      </c>
      <c r="E66" s="34" t="s">
        <v>74</v>
      </c>
      <c r="F66" s="34" t="s">
        <v>74</v>
      </c>
      <c r="G66" s="34" t="s">
        <v>74</v>
      </c>
      <c r="H66" s="34" t="s">
        <v>74</v>
      </c>
      <c r="I66" s="34" t="s">
        <v>74</v>
      </c>
      <c r="J66" s="35" t="s">
        <v>74</v>
      </c>
      <c r="K66" s="35" t="s">
        <v>74</v>
      </c>
      <c r="L66" s="35" t="s">
        <v>74</v>
      </c>
      <c r="M66" s="35" t="s">
        <v>74</v>
      </c>
      <c r="N66" s="35" t="s">
        <v>74</v>
      </c>
      <c r="O66" s="35" t="s">
        <v>74</v>
      </c>
      <c r="P66" s="35" t="s">
        <v>74</v>
      </c>
      <c r="Q66" s="35" t="s">
        <v>74</v>
      </c>
    </row>
    <row r="67" spans="1:31" ht="29.1" customHeight="1">
      <c r="A67" s="20" t="s">
        <v>32</v>
      </c>
      <c r="B67" s="34" t="s">
        <v>57</v>
      </c>
      <c r="C67" s="34" t="s">
        <v>74</v>
      </c>
      <c r="D67" s="34" t="s">
        <v>74</v>
      </c>
      <c r="E67" s="34" t="s">
        <v>74</v>
      </c>
      <c r="F67" s="34" t="s">
        <v>74</v>
      </c>
      <c r="G67" s="34" t="s">
        <v>74</v>
      </c>
      <c r="H67" s="34" t="s">
        <v>74</v>
      </c>
      <c r="I67" s="34" t="s">
        <v>74</v>
      </c>
      <c r="J67" s="35" t="s">
        <v>74</v>
      </c>
      <c r="K67" s="35" t="s">
        <v>74</v>
      </c>
      <c r="L67" s="35" t="s">
        <v>74</v>
      </c>
      <c r="M67" s="35" t="s">
        <v>74</v>
      </c>
      <c r="N67" s="35" t="s">
        <v>74</v>
      </c>
      <c r="O67" s="35" t="s">
        <v>74</v>
      </c>
      <c r="P67" s="35" t="s">
        <v>74</v>
      </c>
      <c r="Q67" s="35" t="s">
        <v>74</v>
      </c>
    </row>
    <row r="68" spans="1:31" ht="29.1" customHeight="1">
      <c r="A68" s="20" t="s">
        <v>33</v>
      </c>
      <c r="B68" s="34" t="s">
        <v>57</v>
      </c>
      <c r="C68" s="34" t="s">
        <v>74</v>
      </c>
      <c r="D68" s="34" t="s">
        <v>74</v>
      </c>
      <c r="E68" s="34" t="s">
        <v>74</v>
      </c>
      <c r="F68" s="34" t="s">
        <v>74</v>
      </c>
      <c r="G68" s="34" t="s">
        <v>74</v>
      </c>
      <c r="H68" s="34" t="s">
        <v>74</v>
      </c>
      <c r="I68" s="34" t="s">
        <v>74</v>
      </c>
      <c r="J68" s="35" t="s">
        <v>74</v>
      </c>
      <c r="K68" s="35" t="s">
        <v>74</v>
      </c>
      <c r="L68" s="35" t="s">
        <v>74</v>
      </c>
      <c r="M68" s="35" t="s">
        <v>74</v>
      </c>
      <c r="N68" s="35" t="s">
        <v>74</v>
      </c>
      <c r="O68" s="35" t="s">
        <v>74</v>
      </c>
      <c r="P68" s="35" t="s">
        <v>74</v>
      </c>
      <c r="Q68" s="35" t="s">
        <v>74</v>
      </c>
    </row>
    <row r="69" spans="1:31" ht="29.1" customHeight="1">
      <c r="A69" s="20" t="s">
        <v>34</v>
      </c>
      <c r="B69" s="34" t="s">
        <v>57</v>
      </c>
      <c r="C69" s="34" t="s">
        <v>74</v>
      </c>
      <c r="D69" s="34" t="s">
        <v>74</v>
      </c>
      <c r="E69" s="34" t="s">
        <v>74</v>
      </c>
      <c r="F69" s="34" t="s">
        <v>74</v>
      </c>
      <c r="G69" s="34" t="s">
        <v>74</v>
      </c>
      <c r="H69" s="34" t="s">
        <v>74</v>
      </c>
      <c r="I69" s="34" t="s">
        <v>74</v>
      </c>
      <c r="J69" s="35" t="s">
        <v>74</v>
      </c>
      <c r="K69" s="35" t="s">
        <v>74</v>
      </c>
      <c r="L69" s="35" t="s">
        <v>74</v>
      </c>
      <c r="M69" s="35" t="s">
        <v>74</v>
      </c>
      <c r="N69" s="35" t="s">
        <v>74</v>
      </c>
      <c r="O69" s="35" t="s">
        <v>74</v>
      </c>
      <c r="P69" s="35" t="s">
        <v>74</v>
      </c>
      <c r="Q69" s="35" t="s">
        <v>74</v>
      </c>
    </row>
    <row r="70" spans="1:31" ht="29.1" customHeight="1">
      <c r="A70" s="20" t="s">
        <v>35</v>
      </c>
      <c r="B70" s="34" t="s">
        <v>57</v>
      </c>
      <c r="C70" s="34" t="s">
        <v>74</v>
      </c>
      <c r="D70" s="34" t="s">
        <v>74</v>
      </c>
      <c r="E70" s="34" t="s">
        <v>74</v>
      </c>
      <c r="F70" s="34" t="s">
        <v>74</v>
      </c>
      <c r="G70" s="34" t="s">
        <v>74</v>
      </c>
      <c r="H70" s="34" t="s">
        <v>74</v>
      </c>
      <c r="I70" s="34" t="s">
        <v>74</v>
      </c>
      <c r="J70" s="35" t="s">
        <v>74</v>
      </c>
      <c r="K70" s="35" t="s">
        <v>74</v>
      </c>
      <c r="L70" s="35" t="s">
        <v>74</v>
      </c>
      <c r="M70" s="35" t="s">
        <v>74</v>
      </c>
      <c r="N70" s="35" t="s">
        <v>74</v>
      </c>
      <c r="O70" s="35" t="s">
        <v>74</v>
      </c>
      <c r="P70" s="35" t="s">
        <v>74</v>
      </c>
      <c r="Q70" s="35" t="s">
        <v>74</v>
      </c>
    </row>
    <row r="71" spans="1:31" ht="29.1" customHeight="1">
      <c r="A71" s="20" t="s">
        <v>36</v>
      </c>
      <c r="B71" s="34" t="s">
        <v>57</v>
      </c>
      <c r="C71" s="34" t="s">
        <v>74</v>
      </c>
      <c r="D71" s="34" t="s">
        <v>74</v>
      </c>
      <c r="E71" s="34" t="s">
        <v>74</v>
      </c>
      <c r="F71" s="34" t="s">
        <v>74</v>
      </c>
      <c r="G71" s="34" t="s">
        <v>74</v>
      </c>
      <c r="H71" s="34" t="s">
        <v>74</v>
      </c>
      <c r="I71" s="34" t="s">
        <v>74</v>
      </c>
      <c r="J71" s="35" t="s">
        <v>74</v>
      </c>
      <c r="K71" s="35" t="s">
        <v>74</v>
      </c>
      <c r="L71" s="35" t="s">
        <v>74</v>
      </c>
      <c r="M71" s="35" t="s">
        <v>74</v>
      </c>
      <c r="N71" s="35" t="s">
        <v>74</v>
      </c>
      <c r="O71" s="35" t="s">
        <v>74</v>
      </c>
      <c r="P71" s="35" t="s">
        <v>74</v>
      </c>
      <c r="Q71" s="35" t="s">
        <v>74</v>
      </c>
    </row>
    <row r="72" spans="1:31" ht="29.1" customHeight="1">
      <c r="A72" s="20" t="s">
        <v>37</v>
      </c>
      <c r="B72" s="34" t="s">
        <v>57</v>
      </c>
      <c r="C72" s="34" t="s">
        <v>74</v>
      </c>
      <c r="D72" s="34" t="s">
        <v>74</v>
      </c>
      <c r="E72" s="34" t="s">
        <v>74</v>
      </c>
      <c r="F72" s="34" t="s">
        <v>74</v>
      </c>
      <c r="G72" s="34" t="s">
        <v>74</v>
      </c>
      <c r="H72" s="34" t="s">
        <v>74</v>
      </c>
      <c r="I72" s="34" t="s">
        <v>74</v>
      </c>
      <c r="J72" s="35" t="s">
        <v>74</v>
      </c>
      <c r="K72" s="35" t="s">
        <v>74</v>
      </c>
      <c r="L72" s="35" t="s">
        <v>74</v>
      </c>
      <c r="M72" s="35" t="s">
        <v>74</v>
      </c>
      <c r="N72" s="35" t="s">
        <v>74</v>
      </c>
      <c r="O72" s="35" t="s">
        <v>74</v>
      </c>
      <c r="P72" s="35" t="s">
        <v>74</v>
      </c>
      <c r="Q72" s="35" t="s">
        <v>74</v>
      </c>
    </row>
    <row r="73" spans="1:31" ht="29.1" customHeight="1">
      <c r="A73" s="20" t="s">
        <v>38</v>
      </c>
      <c r="B73" s="34" t="s">
        <v>57</v>
      </c>
      <c r="C73" s="34" t="s">
        <v>74</v>
      </c>
      <c r="D73" s="34" t="s">
        <v>74</v>
      </c>
      <c r="E73" s="34" t="s">
        <v>74</v>
      </c>
      <c r="F73" s="34" t="s">
        <v>74</v>
      </c>
      <c r="G73" s="34" t="s">
        <v>74</v>
      </c>
      <c r="H73" s="34" t="s">
        <v>74</v>
      </c>
      <c r="I73" s="34" t="s">
        <v>74</v>
      </c>
      <c r="J73" s="35" t="s">
        <v>74</v>
      </c>
      <c r="K73" s="35" t="s">
        <v>74</v>
      </c>
      <c r="L73" s="35" t="s">
        <v>74</v>
      </c>
      <c r="M73" s="35" t="s">
        <v>74</v>
      </c>
      <c r="N73" s="35" t="s">
        <v>74</v>
      </c>
      <c r="O73" s="35" t="s">
        <v>74</v>
      </c>
      <c r="P73" s="35" t="s">
        <v>74</v>
      </c>
      <c r="Q73" s="35" t="s">
        <v>74</v>
      </c>
    </row>
    <row r="74" spans="1:31" ht="29.1" customHeight="1">
      <c r="A74" s="20" t="s">
        <v>39</v>
      </c>
      <c r="B74" s="34" t="s">
        <v>57</v>
      </c>
      <c r="C74" s="34" t="s">
        <v>74</v>
      </c>
      <c r="D74" s="34" t="s">
        <v>74</v>
      </c>
      <c r="E74" s="34" t="s">
        <v>74</v>
      </c>
      <c r="F74" s="34" t="s">
        <v>74</v>
      </c>
      <c r="G74" s="34" t="s">
        <v>74</v>
      </c>
      <c r="H74" s="34" t="s">
        <v>74</v>
      </c>
      <c r="I74" s="34" t="s">
        <v>74</v>
      </c>
      <c r="J74" s="35" t="s">
        <v>74</v>
      </c>
      <c r="K74" s="35" t="s">
        <v>74</v>
      </c>
      <c r="L74" s="35" t="s">
        <v>74</v>
      </c>
      <c r="M74" s="35" t="s">
        <v>74</v>
      </c>
      <c r="N74" s="35" t="s">
        <v>74</v>
      </c>
      <c r="O74" s="35" t="s">
        <v>74</v>
      </c>
      <c r="P74" s="35" t="s">
        <v>74</v>
      </c>
      <c r="Q74" s="35" t="s">
        <v>74</v>
      </c>
    </row>
    <row r="75" spans="1:31" ht="29.1" customHeight="1">
      <c r="A75" s="20" t="s">
        <v>40</v>
      </c>
      <c r="B75" s="34" t="s">
        <v>57</v>
      </c>
      <c r="C75" s="34" t="s">
        <v>74</v>
      </c>
      <c r="D75" s="34" t="s">
        <v>74</v>
      </c>
      <c r="E75" s="34" t="s">
        <v>74</v>
      </c>
      <c r="F75" s="34" t="s">
        <v>74</v>
      </c>
      <c r="G75" s="34" t="s">
        <v>74</v>
      </c>
      <c r="H75" s="34" t="s">
        <v>74</v>
      </c>
      <c r="I75" s="34" t="s">
        <v>74</v>
      </c>
      <c r="J75" s="35" t="s">
        <v>74</v>
      </c>
      <c r="K75" s="35" t="s">
        <v>74</v>
      </c>
      <c r="L75" s="35" t="s">
        <v>74</v>
      </c>
      <c r="M75" s="35" t="s">
        <v>74</v>
      </c>
      <c r="N75" s="35" t="s">
        <v>74</v>
      </c>
      <c r="O75" s="35" t="s">
        <v>74</v>
      </c>
      <c r="P75" s="35" t="s">
        <v>74</v>
      </c>
      <c r="Q75" s="35" t="s">
        <v>74</v>
      </c>
    </row>
    <row r="76" spans="1:31" ht="29.1" customHeight="1">
      <c r="A76" s="20" t="s">
        <v>41</v>
      </c>
      <c r="B76" s="34" t="s">
        <v>57</v>
      </c>
      <c r="C76" s="34" t="s">
        <v>74</v>
      </c>
      <c r="D76" s="34" t="s">
        <v>74</v>
      </c>
      <c r="E76" s="34" t="s">
        <v>74</v>
      </c>
      <c r="F76" s="34" t="s">
        <v>74</v>
      </c>
      <c r="G76" s="34" t="s">
        <v>74</v>
      </c>
      <c r="H76" s="34" t="s">
        <v>74</v>
      </c>
      <c r="I76" s="34" t="s">
        <v>74</v>
      </c>
      <c r="J76" s="35" t="s">
        <v>74</v>
      </c>
      <c r="K76" s="35" t="s">
        <v>74</v>
      </c>
      <c r="L76" s="35" t="s">
        <v>74</v>
      </c>
      <c r="M76" s="35" t="s">
        <v>74</v>
      </c>
      <c r="N76" s="35" t="s">
        <v>74</v>
      </c>
      <c r="O76" s="35" t="s">
        <v>74</v>
      </c>
      <c r="P76" s="35" t="s">
        <v>74</v>
      </c>
      <c r="Q76" s="35" t="s">
        <v>74</v>
      </c>
    </row>
    <row r="77" spans="1:31" ht="29.1" customHeight="1">
      <c r="A77" s="20" t="s">
        <v>42</v>
      </c>
      <c r="B77" s="34" t="s">
        <v>57</v>
      </c>
      <c r="C77" s="34" t="s">
        <v>74</v>
      </c>
      <c r="D77" s="34" t="s">
        <v>74</v>
      </c>
      <c r="E77" s="34" t="s">
        <v>74</v>
      </c>
      <c r="F77" s="34" t="s">
        <v>74</v>
      </c>
      <c r="G77" s="34" t="s">
        <v>74</v>
      </c>
      <c r="H77" s="34" t="s">
        <v>74</v>
      </c>
      <c r="I77" s="34" t="s">
        <v>74</v>
      </c>
      <c r="J77" s="35" t="s">
        <v>74</v>
      </c>
      <c r="K77" s="35" t="s">
        <v>74</v>
      </c>
      <c r="L77" s="35" t="s">
        <v>74</v>
      </c>
      <c r="M77" s="35" t="s">
        <v>74</v>
      </c>
      <c r="N77" s="35" t="s">
        <v>74</v>
      </c>
      <c r="O77" s="35" t="s">
        <v>74</v>
      </c>
      <c r="P77" s="35" t="s">
        <v>74</v>
      </c>
      <c r="Q77" s="35" t="s">
        <v>74</v>
      </c>
    </row>
    <row r="78" spans="1:31" s="25" customFormat="1" ht="29.1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0" customHeight="1">
      <c r="A79" s="26" t="s">
        <v>44</v>
      </c>
      <c r="B79" s="34" t="s">
        <v>57</v>
      </c>
      <c r="C79" s="34" t="s">
        <v>74</v>
      </c>
      <c r="D79" s="34" t="s">
        <v>74</v>
      </c>
      <c r="E79" s="34" t="s">
        <v>74</v>
      </c>
      <c r="F79" s="34" t="s">
        <v>74</v>
      </c>
      <c r="G79" s="34" t="s">
        <v>74</v>
      </c>
      <c r="H79" s="34" t="s">
        <v>74</v>
      </c>
      <c r="I79" s="34" t="s">
        <v>74</v>
      </c>
      <c r="J79" s="35" t="s">
        <v>74</v>
      </c>
      <c r="K79" s="35" t="s">
        <v>74</v>
      </c>
      <c r="L79" s="35" t="s">
        <v>74</v>
      </c>
      <c r="M79" s="35" t="s">
        <v>74</v>
      </c>
      <c r="N79" s="35" t="s">
        <v>74</v>
      </c>
      <c r="O79" s="35" t="s">
        <v>74</v>
      </c>
      <c r="P79" s="35" t="s">
        <v>74</v>
      </c>
      <c r="Q79" s="35" t="s">
        <v>74</v>
      </c>
    </row>
    <row r="80" spans="1:31" ht="30" customHeight="1">
      <c r="A80" s="26" t="s">
        <v>45</v>
      </c>
      <c r="B80" s="34" t="s">
        <v>74</v>
      </c>
      <c r="C80" s="34" t="s">
        <v>74</v>
      </c>
      <c r="D80" s="34" t="s">
        <v>74</v>
      </c>
      <c r="E80" s="34" t="s">
        <v>74</v>
      </c>
      <c r="F80" s="34" t="s">
        <v>74</v>
      </c>
      <c r="G80" s="34" t="s">
        <v>74</v>
      </c>
      <c r="H80" s="34" t="s">
        <v>74</v>
      </c>
      <c r="I80" s="34" t="s">
        <v>74</v>
      </c>
      <c r="J80" s="35" t="s">
        <v>74</v>
      </c>
      <c r="K80" s="35" t="s">
        <v>74</v>
      </c>
      <c r="L80" s="35" t="s">
        <v>74</v>
      </c>
      <c r="M80" s="35" t="s">
        <v>74</v>
      </c>
      <c r="N80" s="35" t="s">
        <v>74</v>
      </c>
      <c r="O80" s="35" t="s">
        <v>74</v>
      </c>
      <c r="P80" s="35" t="s">
        <v>74</v>
      </c>
      <c r="Q80" s="35" t="s">
        <v>74</v>
      </c>
    </row>
    <row r="81" spans="1:31" ht="30" customHeight="1">
      <c r="A81" s="26" t="s">
        <v>46</v>
      </c>
      <c r="B81" s="34" t="s">
        <v>74</v>
      </c>
      <c r="C81" s="34" t="s">
        <v>74</v>
      </c>
      <c r="D81" s="34" t="s">
        <v>74</v>
      </c>
      <c r="E81" s="34" t="s">
        <v>74</v>
      </c>
      <c r="F81" s="34" t="s">
        <v>74</v>
      </c>
      <c r="G81" s="34" t="s">
        <v>74</v>
      </c>
      <c r="H81" s="34" t="s">
        <v>74</v>
      </c>
      <c r="I81" s="34" t="s">
        <v>74</v>
      </c>
      <c r="J81" s="35" t="s">
        <v>74</v>
      </c>
      <c r="K81" s="35" t="s">
        <v>74</v>
      </c>
      <c r="L81" s="35" t="s">
        <v>74</v>
      </c>
      <c r="M81" s="35" t="s">
        <v>74</v>
      </c>
      <c r="N81" s="35" t="s">
        <v>74</v>
      </c>
      <c r="O81" s="35" t="s">
        <v>74</v>
      </c>
      <c r="P81" s="35" t="s">
        <v>74</v>
      </c>
      <c r="Q81" s="35" t="s">
        <v>74</v>
      </c>
    </row>
    <row r="82" spans="1:31">
      <c r="S82" s="25"/>
      <c r="T82" s="25"/>
      <c r="U82" s="25"/>
      <c r="V82" s="25"/>
      <c r="W82" s="25"/>
      <c r="X82" s="25"/>
      <c r="AB82" s="25"/>
      <c r="AC82" s="25"/>
      <c r="AD82" s="25"/>
      <c r="AE82" s="25"/>
    </row>
    <row r="87" spans="1:31">
      <c r="Y87" s="25"/>
      <c r="Z87" s="25"/>
      <c r="AA87" s="25"/>
    </row>
  </sheetData>
  <mergeCells count="14">
    <mergeCell ref="O3:Q4"/>
    <mergeCell ref="G3:I4"/>
    <mergeCell ref="G47:I48"/>
    <mergeCell ref="A45:Q45"/>
    <mergeCell ref="B2:Q2"/>
    <mergeCell ref="B3:B5"/>
    <mergeCell ref="C3:F4"/>
    <mergeCell ref="J3:J5"/>
    <mergeCell ref="K3:N4"/>
    <mergeCell ref="K47:N48"/>
    <mergeCell ref="O47:Q48"/>
    <mergeCell ref="B47:B49"/>
    <mergeCell ref="C47:F48"/>
    <mergeCell ref="J47:J49"/>
  </mergeCells>
  <pageMargins left="0.75" right="0.75" top="1" bottom="1" header="0.5" footer="0.5"/>
  <pageSetup paperSize="9" orientation="portrait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/>
  </sheetPr>
  <dimension ref="A1:AV87"/>
  <sheetViews>
    <sheetView zoomScale="55" zoomScaleNormal="55" zoomScalePageLayoutView="85" workbookViewId="0">
      <selection activeCell="F6" sqref="F6"/>
    </sheetView>
  </sheetViews>
  <sheetFormatPr baseColWidth="10" defaultColWidth="10.875" defaultRowHeight="17.25"/>
  <cols>
    <col min="1" max="1" width="22.125" style="2" bestFit="1" customWidth="1"/>
    <col min="2" max="2" width="21.5" style="2" customWidth="1"/>
    <col min="3" max="3" width="19.375" style="2" customWidth="1"/>
    <col min="4" max="9" width="17.375" style="2" customWidth="1"/>
    <col min="10" max="10" width="14.875" style="2" customWidth="1"/>
    <col min="11" max="17" width="19" style="2" customWidth="1"/>
    <col min="18" max="18" width="15" style="2" customWidth="1"/>
    <col min="19" max="22" width="10.875" style="2"/>
    <col min="23" max="23" width="29.625" style="2" bestFit="1" customWidth="1"/>
    <col min="24" max="16384" width="10.875" style="2"/>
  </cols>
  <sheetData>
    <row r="1" spans="1:31" ht="24.95" customHeight="1">
      <c r="A1" s="1" t="s">
        <v>117</v>
      </c>
      <c r="C1" s="3"/>
      <c r="D1" s="3"/>
      <c r="E1" s="4"/>
      <c r="F1" s="5"/>
      <c r="G1" s="5"/>
      <c r="H1" s="5"/>
      <c r="I1" s="5"/>
    </row>
    <row r="2" spans="1:31" ht="4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1"/>
      <c r="R2" s="6"/>
    </row>
    <row r="3" spans="1:31" ht="30" customHeight="1">
      <c r="A3" s="7"/>
      <c r="B3" s="112" t="s">
        <v>54</v>
      </c>
      <c r="C3" s="129" t="s">
        <v>54</v>
      </c>
      <c r="D3" s="130"/>
      <c r="E3" s="130"/>
      <c r="F3" s="131"/>
      <c r="G3" s="129" t="s">
        <v>97</v>
      </c>
      <c r="H3" s="130"/>
      <c r="I3" s="131"/>
      <c r="J3" s="119" t="s">
        <v>2</v>
      </c>
      <c r="K3" s="139" t="s">
        <v>82</v>
      </c>
      <c r="L3" s="140"/>
      <c r="M3" s="140"/>
      <c r="N3" s="141"/>
      <c r="O3" s="139" t="s">
        <v>115</v>
      </c>
      <c r="P3" s="140"/>
      <c r="Q3" s="141"/>
      <c r="V3" s="8" t="s">
        <v>5</v>
      </c>
      <c r="W3" s="9" t="s">
        <v>6</v>
      </c>
    </row>
    <row r="4" spans="1:31" ht="26.1" customHeight="1">
      <c r="A4" s="7"/>
      <c r="B4" s="113"/>
      <c r="C4" s="132"/>
      <c r="D4" s="133"/>
      <c r="E4" s="133"/>
      <c r="F4" s="134"/>
      <c r="G4" s="132"/>
      <c r="H4" s="133"/>
      <c r="I4" s="134"/>
      <c r="J4" s="120"/>
      <c r="K4" s="142"/>
      <c r="L4" s="143"/>
      <c r="M4" s="143"/>
      <c r="N4" s="144"/>
      <c r="O4" s="142"/>
      <c r="P4" s="143"/>
      <c r="Q4" s="144"/>
      <c r="V4" s="10" t="s">
        <v>8</v>
      </c>
      <c r="W4" s="11" t="s">
        <v>9</v>
      </c>
    </row>
    <row r="5" spans="1:31" ht="26.1" customHeight="1">
      <c r="A5" s="7"/>
      <c r="B5" s="114"/>
      <c r="C5" s="12" t="s">
        <v>83</v>
      </c>
      <c r="D5" s="12" t="s">
        <v>84</v>
      </c>
      <c r="E5" s="12" t="s">
        <v>85</v>
      </c>
      <c r="F5" s="12" t="s">
        <v>86</v>
      </c>
      <c r="G5" s="12" t="s">
        <v>98</v>
      </c>
      <c r="H5" s="12" t="s">
        <v>94</v>
      </c>
      <c r="I5" s="12" t="s">
        <v>99</v>
      </c>
      <c r="J5" s="121"/>
      <c r="K5" s="13" t="s">
        <v>83</v>
      </c>
      <c r="L5" s="13" t="s">
        <v>84</v>
      </c>
      <c r="M5" s="13" t="s">
        <v>85</v>
      </c>
      <c r="N5" s="13" t="s">
        <v>86</v>
      </c>
      <c r="O5" s="13" t="s">
        <v>98</v>
      </c>
      <c r="P5" s="13" t="s">
        <v>94</v>
      </c>
      <c r="Q5" s="13" t="s">
        <v>99</v>
      </c>
      <c r="V5" s="10" t="s">
        <v>10</v>
      </c>
      <c r="W5" s="11" t="s">
        <v>11</v>
      </c>
      <c r="X5" s="72"/>
      <c r="AB5" s="72"/>
    </row>
    <row r="6" spans="1:31" ht="29.1" customHeight="1">
      <c r="A6" s="15" t="s">
        <v>12</v>
      </c>
      <c r="B6" s="40">
        <v>6.6428042648600749E-2</v>
      </c>
      <c r="C6" s="40">
        <v>4.683887855938379E-2</v>
      </c>
      <c r="D6" s="40">
        <v>1.958916408921697E-2</v>
      </c>
      <c r="E6" s="40">
        <v>0</v>
      </c>
      <c r="F6" s="40">
        <v>0</v>
      </c>
      <c r="G6" s="40">
        <v>4.5129278784324846E-3</v>
      </c>
      <c r="H6" s="40">
        <v>1.8378197581883558E-2</v>
      </c>
      <c r="I6" s="40">
        <v>4.3536917188284716E-2</v>
      </c>
      <c r="J6" s="16">
        <v>27.462938176068135</v>
      </c>
      <c r="K6" s="77">
        <v>24.279699011570379</v>
      </c>
      <c r="L6" s="77">
        <v>3.1832391644977576</v>
      </c>
      <c r="M6" s="77">
        <v>0</v>
      </c>
      <c r="N6" s="77">
        <v>0</v>
      </c>
      <c r="O6" s="77">
        <v>1.0562668529256976</v>
      </c>
      <c r="P6" s="77">
        <v>10.562668529256976</v>
      </c>
      <c r="Q6" s="77">
        <v>15.844002793885464</v>
      </c>
      <c r="T6"/>
      <c r="U6" s="76"/>
      <c r="V6" s="18" t="s">
        <v>14</v>
      </c>
      <c r="W6" s="19" t="s">
        <v>15</v>
      </c>
      <c r="X6" s="76"/>
      <c r="Y6" s="39"/>
      <c r="Z6" s="73"/>
      <c r="AA6" s="73"/>
      <c r="AB6" s="73"/>
      <c r="AC6" s="73"/>
      <c r="AD6" s="73"/>
      <c r="AE6" s="73"/>
    </row>
    <row r="7" spans="1:31" ht="29.1" customHeight="1">
      <c r="A7" s="20" t="s">
        <v>16</v>
      </c>
      <c r="B7" s="40">
        <v>0.3624880512592597</v>
      </c>
      <c r="C7" s="40">
        <v>0.30782064050488844</v>
      </c>
      <c r="D7" s="40">
        <v>5.4667410754371273E-2</v>
      </c>
      <c r="E7" s="40">
        <v>0</v>
      </c>
      <c r="F7" s="40">
        <v>0</v>
      </c>
      <c r="G7" s="40">
        <v>0</v>
      </c>
      <c r="H7" s="40">
        <v>0.21176922984592636</v>
      </c>
      <c r="I7" s="40">
        <v>0.15071882141333334</v>
      </c>
      <c r="J7" s="16">
        <v>172.46765686380726</v>
      </c>
      <c r="K7" s="77">
        <v>168.06346546218748</v>
      </c>
      <c r="L7" s="77">
        <v>4.4041914016197703</v>
      </c>
      <c r="M7" s="77">
        <v>0</v>
      </c>
      <c r="N7" s="77">
        <v>0</v>
      </c>
      <c r="O7" s="77">
        <v>0</v>
      </c>
      <c r="P7" s="77">
        <v>119.83142392485308</v>
      </c>
      <c r="Q7" s="77">
        <v>52.636232938954166</v>
      </c>
      <c r="T7"/>
      <c r="U7" s="76"/>
      <c r="V7" s="76"/>
      <c r="W7" s="76"/>
      <c r="X7" s="76"/>
      <c r="Y7" s="39"/>
      <c r="Z7" s="73"/>
      <c r="AA7" s="73"/>
      <c r="AB7" s="73"/>
      <c r="AC7" s="73"/>
      <c r="AD7" s="73"/>
      <c r="AE7" s="73"/>
    </row>
    <row r="8" spans="1:31" ht="29.1" customHeight="1">
      <c r="A8" s="20" t="s">
        <v>17</v>
      </c>
      <c r="B8" s="40">
        <v>2.7016087278689302E-2</v>
      </c>
      <c r="C8" s="40">
        <v>2.7016087278689302E-2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2.7016087278689302E-2</v>
      </c>
      <c r="J8" s="16">
        <v>10.613754446145693</v>
      </c>
      <c r="K8" s="77">
        <v>10.613754446145693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10.613754446145693</v>
      </c>
      <c r="T8"/>
      <c r="U8" s="76"/>
      <c r="V8" s="76"/>
      <c r="W8" s="76"/>
      <c r="X8" s="76"/>
      <c r="Y8" s="39"/>
      <c r="Z8" s="73"/>
      <c r="AA8" s="73"/>
      <c r="AB8" s="73"/>
      <c r="AC8" s="73"/>
      <c r="AD8" s="73"/>
      <c r="AE8" s="73"/>
    </row>
    <row r="9" spans="1:31" ht="29.1" customHeight="1">
      <c r="A9" s="20" t="s">
        <v>18</v>
      </c>
      <c r="B9" s="40">
        <v>5.0367259781197004E-3</v>
      </c>
      <c r="C9" s="40">
        <v>5.0367259781197004E-3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5.0367259781197004E-3</v>
      </c>
      <c r="J9" s="16">
        <v>3.6036615153658302</v>
      </c>
      <c r="K9" s="77">
        <v>3.6036615153658302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3.6036615153658302</v>
      </c>
      <c r="T9"/>
      <c r="U9" s="76"/>
      <c r="V9" s="76"/>
      <c r="W9" s="76"/>
      <c r="X9" s="76"/>
      <c r="Y9" s="39"/>
      <c r="Z9" s="73"/>
      <c r="AA9" s="73"/>
      <c r="AB9" s="73"/>
      <c r="AC9" s="73"/>
      <c r="AD9" s="73"/>
      <c r="AE9" s="73"/>
    </row>
    <row r="10" spans="1:31" ht="29.1" customHeight="1">
      <c r="A10" s="20" t="s">
        <v>19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16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</row>
    <row r="11" spans="1:31" ht="29.1" customHeight="1">
      <c r="A11" s="20" t="s">
        <v>20</v>
      </c>
      <c r="B11" s="40">
        <v>8.5272320402079105E-2</v>
      </c>
      <c r="C11" s="40">
        <v>6.1453236490883828E-2</v>
      </c>
      <c r="D11" s="40">
        <v>2.3819083911195284E-2</v>
      </c>
      <c r="E11" s="40">
        <v>0</v>
      </c>
      <c r="F11" s="40">
        <v>0</v>
      </c>
      <c r="G11" s="40">
        <v>0</v>
      </c>
      <c r="H11" s="40">
        <v>6.841405035493181E-2</v>
      </c>
      <c r="I11" s="40">
        <v>1.6858270047147295E-2</v>
      </c>
      <c r="J11" s="16">
        <v>42.135273708146613</v>
      </c>
      <c r="K11" s="77">
        <v>38.0315038294708</v>
      </c>
      <c r="L11" s="77">
        <v>4.1037698786758146</v>
      </c>
      <c r="M11" s="77">
        <v>0</v>
      </c>
      <c r="N11" s="77">
        <v>0</v>
      </c>
      <c r="O11" s="77">
        <v>0</v>
      </c>
      <c r="P11" s="77">
        <v>31.047043784950134</v>
      </c>
      <c r="Q11" s="77">
        <v>11.088229923196476</v>
      </c>
      <c r="T11"/>
    </row>
    <row r="12" spans="1:31" ht="29.1" customHeight="1">
      <c r="A12" s="20" t="s">
        <v>21</v>
      </c>
      <c r="B12" s="40">
        <v>0.63757422823390297</v>
      </c>
      <c r="C12" s="40">
        <v>0.47512343014973452</v>
      </c>
      <c r="D12" s="40">
        <v>0.16245079808416851</v>
      </c>
      <c r="E12" s="40">
        <v>0</v>
      </c>
      <c r="F12" s="40">
        <v>0</v>
      </c>
      <c r="G12" s="40">
        <v>4.7366431359063085E-2</v>
      </c>
      <c r="H12" s="40">
        <v>0.50399378653810079</v>
      </c>
      <c r="I12" s="40">
        <v>8.6214010336739144E-2</v>
      </c>
      <c r="J12" s="16">
        <v>227.75410845894694</v>
      </c>
      <c r="K12" s="77">
        <v>203.74025920617601</v>
      </c>
      <c r="L12" s="77">
        <v>24.013849252770939</v>
      </c>
      <c r="M12" s="77">
        <v>0</v>
      </c>
      <c r="N12" s="77">
        <v>0</v>
      </c>
      <c r="O12" s="77">
        <v>27.6710599062272</v>
      </c>
      <c r="P12" s="77">
        <v>173.47626018134747</v>
      </c>
      <c r="Q12" s="77">
        <v>26.606788371372307</v>
      </c>
      <c r="T12"/>
      <c r="Z12" s="73"/>
      <c r="AA12" s="73"/>
      <c r="AB12" s="73"/>
      <c r="AC12" s="73"/>
      <c r="AD12" s="73"/>
      <c r="AE12" s="73"/>
    </row>
    <row r="13" spans="1:31" ht="29.1" customHeight="1">
      <c r="A13" s="20" t="s">
        <v>22</v>
      </c>
      <c r="B13" s="40">
        <v>2.231471418670181E-2</v>
      </c>
      <c r="C13" s="40">
        <v>8.9526098832875527E-3</v>
      </c>
      <c r="D13" s="40">
        <v>1.3362104303414257E-2</v>
      </c>
      <c r="E13" s="40">
        <v>0</v>
      </c>
      <c r="F13" s="40">
        <v>0</v>
      </c>
      <c r="G13" s="40">
        <v>0</v>
      </c>
      <c r="H13" s="40">
        <v>8.9526098832875527E-3</v>
      </c>
      <c r="I13" s="40">
        <v>1.3362104303414257E-2</v>
      </c>
      <c r="J13" s="16">
        <v>4.7507628570645082</v>
      </c>
      <c r="K13" s="77">
        <v>3.1584454275743092</v>
      </c>
      <c r="L13" s="77">
        <v>1.5923174294901994</v>
      </c>
      <c r="M13" s="77">
        <v>0</v>
      </c>
      <c r="N13" s="77">
        <v>0</v>
      </c>
      <c r="O13" s="77">
        <v>0</v>
      </c>
      <c r="P13" s="77">
        <v>3.1671752380430052</v>
      </c>
      <c r="Q13" s="77">
        <v>1.5835876190215026</v>
      </c>
      <c r="T13"/>
      <c r="U13" s="76"/>
      <c r="V13" s="76"/>
      <c r="W13" s="76"/>
      <c r="X13" s="76"/>
      <c r="Y13" s="39"/>
      <c r="Z13" s="73"/>
      <c r="AA13" s="73"/>
      <c r="AB13" s="73"/>
      <c r="AC13" s="73"/>
      <c r="AD13" s="73"/>
      <c r="AE13" s="73"/>
    </row>
    <row r="14" spans="1:31" ht="29.1" customHeight="1">
      <c r="A14" s="20" t="s">
        <v>23</v>
      </c>
      <c r="B14" s="40">
        <v>8.2987994323230077E-2</v>
      </c>
      <c r="C14" s="40">
        <v>6.9019064120792225E-3</v>
      </c>
      <c r="D14" s="40">
        <v>7.6086087911150846E-2</v>
      </c>
      <c r="E14" s="40">
        <v>0</v>
      </c>
      <c r="F14" s="40">
        <v>0</v>
      </c>
      <c r="G14" s="40">
        <v>3.6986292734587221E-2</v>
      </c>
      <c r="H14" s="40">
        <v>2.4866677168878727E-2</v>
      </c>
      <c r="I14" s="40">
        <v>2.1135024419764122E-2</v>
      </c>
      <c r="J14" s="16">
        <v>11.23550161837999</v>
      </c>
      <c r="K14" s="77">
        <v>2.7352589845561077</v>
      </c>
      <c r="L14" s="77">
        <v>8.5002426338238823</v>
      </c>
      <c r="M14" s="77">
        <v>0</v>
      </c>
      <c r="N14" s="77">
        <v>0</v>
      </c>
      <c r="O14" s="77">
        <v>3.457077421039997</v>
      </c>
      <c r="P14" s="77">
        <v>3.457077421039997</v>
      </c>
      <c r="Q14" s="77">
        <v>4.321346776299996</v>
      </c>
      <c r="T14"/>
    </row>
    <row r="15" spans="1:31" ht="29.1" customHeight="1">
      <c r="A15" s="20" t="s">
        <v>24</v>
      </c>
      <c r="B15" s="40">
        <v>1.0273945179184285</v>
      </c>
      <c r="C15" s="40">
        <v>0.95646244820961179</v>
      </c>
      <c r="D15" s="40">
        <v>7.0932069708816631E-2</v>
      </c>
      <c r="E15" s="40">
        <v>0</v>
      </c>
      <c r="F15" s="40">
        <v>0</v>
      </c>
      <c r="G15" s="40">
        <v>3.7784967902581179E-2</v>
      </c>
      <c r="H15" s="40">
        <v>0.90104384572474827</v>
      </c>
      <c r="I15" s="40">
        <v>8.8565704291099084E-2</v>
      </c>
      <c r="J15" s="16">
        <v>89.707098299105226</v>
      </c>
      <c r="K15" s="77">
        <v>20.065588046027454</v>
      </c>
      <c r="L15" s="77">
        <v>69.641510253077769</v>
      </c>
      <c r="M15" s="77">
        <v>0</v>
      </c>
      <c r="N15" s="77">
        <v>0</v>
      </c>
      <c r="O15" s="77">
        <v>3.1604126772042491</v>
      </c>
      <c r="P15" s="77">
        <v>80.955186269924226</v>
      </c>
      <c r="Q15" s="77">
        <v>5.5914993519767489</v>
      </c>
      <c r="T15"/>
      <c r="U15" s="76"/>
      <c r="V15" s="76"/>
      <c r="W15" s="76"/>
      <c r="X15" s="76"/>
      <c r="Y15" s="39"/>
      <c r="Z15" s="73"/>
      <c r="AA15" s="73"/>
      <c r="AB15" s="73"/>
      <c r="AC15" s="73"/>
      <c r="AD15" s="73"/>
      <c r="AE15" s="73"/>
    </row>
    <row r="16" spans="1:31" ht="29.1" customHeight="1">
      <c r="A16" s="21" t="s">
        <v>25</v>
      </c>
      <c r="B16" s="40">
        <v>0.70683996511446312</v>
      </c>
      <c r="C16" s="40">
        <v>0.41483958477188465</v>
      </c>
      <c r="D16" s="40">
        <v>0.27214356814952029</v>
      </c>
      <c r="E16" s="40">
        <v>1.9856812193058185E-2</v>
      </c>
      <c r="F16" s="40">
        <v>0</v>
      </c>
      <c r="G16" s="40">
        <v>7.1554022737685158E-2</v>
      </c>
      <c r="H16" s="40">
        <v>0.35358231199690993</v>
      </c>
      <c r="I16" s="40">
        <v>0.28170363037986806</v>
      </c>
      <c r="J16" s="16">
        <v>223.04655228804478</v>
      </c>
      <c r="K16" s="77">
        <v>185.17641175394203</v>
      </c>
      <c r="L16" s="77">
        <v>37.160259498200936</v>
      </c>
      <c r="M16" s="77">
        <v>0.70988103590183016</v>
      </c>
      <c r="N16" s="77">
        <v>0</v>
      </c>
      <c r="O16" s="77">
        <v>19.240437417818558</v>
      </c>
      <c r="P16" s="77">
        <v>101.19044864186057</v>
      </c>
      <c r="Q16" s="77">
        <v>102.61566622836565</v>
      </c>
      <c r="T16"/>
    </row>
    <row r="17" spans="1:31" ht="29.1" customHeight="1">
      <c r="A17" s="20" t="s">
        <v>26</v>
      </c>
      <c r="B17" s="40">
        <v>7.3251965721011447E-2</v>
      </c>
      <c r="C17" s="40">
        <v>1.2958116710560134E-2</v>
      </c>
      <c r="D17" s="40">
        <v>1.8403006134170001E-2</v>
      </c>
      <c r="E17" s="40">
        <v>4.1890842876281316E-2</v>
      </c>
      <c r="F17" s="40">
        <v>0</v>
      </c>
      <c r="G17" s="40">
        <v>0</v>
      </c>
      <c r="H17" s="40">
        <v>6.5810750197194869E-3</v>
      </c>
      <c r="I17" s="40">
        <v>6.6670890701291965E-2</v>
      </c>
      <c r="J17" s="16">
        <v>8.4873925725078294</v>
      </c>
      <c r="K17" s="77">
        <v>6.1990187662588641</v>
      </c>
      <c r="L17" s="77">
        <v>1.7162803546867242</v>
      </c>
      <c r="M17" s="77">
        <v>0.57209345156224134</v>
      </c>
      <c r="N17" s="77">
        <v>0</v>
      </c>
      <c r="O17" s="77">
        <v>0</v>
      </c>
      <c r="P17" s="77">
        <v>3.677870114753393</v>
      </c>
      <c r="Q17" s="77">
        <v>4.8095224577544364</v>
      </c>
      <c r="T17"/>
      <c r="Z17" s="73"/>
      <c r="AA17" s="73"/>
      <c r="AB17" s="73"/>
      <c r="AC17" s="73"/>
      <c r="AD17" s="73"/>
      <c r="AE17" s="73"/>
    </row>
    <row r="18" spans="1:31" ht="29.1" customHeight="1">
      <c r="A18" s="20" t="s">
        <v>27</v>
      </c>
      <c r="B18" s="40">
        <v>0.39237984664817804</v>
      </c>
      <c r="C18" s="40">
        <v>0.21729059761704084</v>
      </c>
      <c r="D18" s="40">
        <v>0.17508924903113721</v>
      </c>
      <c r="E18" s="40">
        <v>0</v>
      </c>
      <c r="F18" s="40">
        <v>0</v>
      </c>
      <c r="G18" s="40">
        <v>0</v>
      </c>
      <c r="H18" s="40">
        <v>5.3377871396859296E-2</v>
      </c>
      <c r="I18" s="40">
        <v>0.3390019752513187</v>
      </c>
      <c r="J18" s="16">
        <v>94.682865971667169</v>
      </c>
      <c r="K18" s="77">
        <v>72.988244525126476</v>
      </c>
      <c r="L18" s="77">
        <v>21.694621446540697</v>
      </c>
      <c r="M18" s="77">
        <v>0</v>
      </c>
      <c r="N18" s="77">
        <v>0</v>
      </c>
      <c r="O18" s="77">
        <v>0</v>
      </c>
      <c r="P18" s="77">
        <v>13.85602916658544</v>
      </c>
      <c r="Q18" s="77">
        <v>80.82683680508174</v>
      </c>
      <c r="T18"/>
      <c r="U18" s="76"/>
      <c r="V18" s="76"/>
      <c r="W18" s="76"/>
      <c r="X18" s="76"/>
      <c r="Y18" s="39"/>
      <c r="Z18" s="73"/>
      <c r="AA18" s="73"/>
      <c r="AB18" s="73"/>
      <c r="AC18" s="73"/>
      <c r="AD18" s="73"/>
      <c r="AE18" s="73"/>
    </row>
    <row r="19" spans="1:31" ht="29.1" customHeight="1">
      <c r="A19" s="20" t="s">
        <v>28</v>
      </c>
      <c r="B19" s="40">
        <v>9.9222934313901057E-2</v>
      </c>
      <c r="C19" s="40">
        <v>5.405481889230427E-2</v>
      </c>
      <c r="D19" s="40">
        <v>4.5168115421596787E-2</v>
      </c>
      <c r="E19" s="40">
        <v>0</v>
      </c>
      <c r="F19" s="40">
        <v>0</v>
      </c>
      <c r="G19" s="40">
        <v>0</v>
      </c>
      <c r="H19" s="40">
        <v>6.9835145285905578E-2</v>
      </c>
      <c r="I19" s="40">
        <v>2.9387789027995482E-2</v>
      </c>
      <c r="J19" s="16">
        <v>38.701719269863801</v>
      </c>
      <c r="K19" s="77">
        <v>30.408493712035845</v>
      </c>
      <c r="L19" s="77">
        <v>8.2932255578279594</v>
      </c>
      <c r="M19" s="77">
        <v>0</v>
      </c>
      <c r="N19" s="77">
        <v>0</v>
      </c>
      <c r="O19" s="77">
        <v>0</v>
      </c>
      <c r="P19" s="77">
        <v>27.644085192759857</v>
      </c>
      <c r="Q19" s="77">
        <v>11.057634077103943</v>
      </c>
      <c r="T19"/>
      <c r="Z19" s="73"/>
      <c r="AA19" s="73"/>
      <c r="AB19" s="73"/>
      <c r="AC19" s="73"/>
      <c r="AD19" s="73"/>
      <c r="AE19" s="73"/>
    </row>
    <row r="20" spans="1:31" ht="29.1" customHeight="1">
      <c r="A20" s="20" t="s">
        <v>29</v>
      </c>
      <c r="B20" s="40">
        <v>0.64118379672061931</v>
      </c>
      <c r="C20" s="40">
        <v>0.25358663192506992</v>
      </c>
      <c r="D20" s="40">
        <v>0.32829382126272888</v>
      </c>
      <c r="E20" s="40">
        <v>5.9303343532820449E-2</v>
      </c>
      <c r="F20" s="40">
        <v>0</v>
      </c>
      <c r="G20" s="40">
        <v>4.394773111405547E-2</v>
      </c>
      <c r="H20" s="40">
        <v>0.17311673901851521</v>
      </c>
      <c r="I20" s="40">
        <v>0.42411932658804863</v>
      </c>
      <c r="J20" s="16">
        <v>139.02814792506092</v>
      </c>
      <c r="K20" s="77">
        <v>103.64300158356103</v>
      </c>
      <c r="L20" s="77">
        <v>33.123712174781666</v>
      </c>
      <c r="M20" s="77">
        <v>2.2614341667182201</v>
      </c>
      <c r="N20" s="77">
        <v>0</v>
      </c>
      <c r="O20" s="77">
        <v>14.303307399697626</v>
      </c>
      <c r="P20" s="77">
        <v>53.780435822863076</v>
      </c>
      <c r="Q20" s="77">
        <v>70.944404702500236</v>
      </c>
      <c r="T20"/>
    </row>
    <row r="21" spans="1:31" ht="29.1" customHeight="1">
      <c r="A21" s="20" t="s">
        <v>30</v>
      </c>
      <c r="B21" s="40">
        <v>5.7353303994858579E-2</v>
      </c>
      <c r="C21" s="40">
        <v>4.0089045925416636E-2</v>
      </c>
      <c r="D21" s="40">
        <v>1.7264258069441939E-2</v>
      </c>
      <c r="E21" s="40">
        <v>0</v>
      </c>
      <c r="F21" s="40">
        <v>0</v>
      </c>
      <c r="G21" s="40">
        <v>0</v>
      </c>
      <c r="H21" s="40">
        <v>2.1823460887947062E-2</v>
      </c>
      <c r="I21" s="40">
        <v>3.5529843106911513E-2</v>
      </c>
      <c r="J21" s="16">
        <v>24.687889039301982</v>
      </c>
      <c r="K21" s="77">
        <v>22.630564952693483</v>
      </c>
      <c r="L21" s="77">
        <v>2.0573240866084981</v>
      </c>
      <c r="M21" s="77">
        <v>0</v>
      </c>
      <c r="N21" s="77">
        <v>0</v>
      </c>
      <c r="O21" s="77">
        <v>0</v>
      </c>
      <c r="P21" s="77">
        <v>12.343944519650991</v>
      </c>
      <c r="Q21" s="77">
        <v>12.343944519650993</v>
      </c>
      <c r="T21"/>
      <c r="U21" s="76"/>
      <c r="V21" s="76"/>
      <c r="W21" s="76"/>
      <c r="X21" s="76"/>
      <c r="Y21" s="39"/>
      <c r="Z21" s="73"/>
      <c r="AA21" s="73"/>
      <c r="AB21" s="73"/>
      <c r="AC21" s="73"/>
      <c r="AD21" s="73"/>
      <c r="AE21" s="73"/>
    </row>
    <row r="22" spans="1:31" ht="29.1" customHeight="1">
      <c r="A22" s="20" t="s">
        <v>31</v>
      </c>
      <c r="B22" s="40">
        <v>6.6398737656926431E-3</v>
      </c>
      <c r="C22" s="40">
        <v>6.6398737656926431E-3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6.6398737656926431E-3</v>
      </c>
      <c r="J22" s="16">
        <v>2.7128627099829945</v>
      </c>
      <c r="K22" s="77">
        <v>2.7128627099829945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2.7128627099829945</v>
      </c>
      <c r="T22"/>
      <c r="U22" s="76"/>
      <c r="V22" s="76"/>
      <c r="W22" s="76"/>
      <c r="X22" s="76"/>
      <c r="Y22" s="39"/>
      <c r="Z22" s="73"/>
      <c r="AA22" s="73"/>
      <c r="AB22" s="73"/>
      <c r="AC22" s="73"/>
      <c r="AD22" s="73"/>
      <c r="AE22" s="73"/>
    </row>
    <row r="23" spans="1:31" ht="29.1" customHeight="1">
      <c r="A23" s="20" t="s">
        <v>32</v>
      </c>
      <c r="B23" s="40">
        <v>7.6834050055097303E-2</v>
      </c>
      <c r="C23" s="40">
        <v>7.6834050055097303E-2</v>
      </c>
      <c r="D23" s="40">
        <v>0</v>
      </c>
      <c r="E23" s="40">
        <v>0</v>
      </c>
      <c r="F23" s="40">
        <v>0</v>
      </c>
      <c r="G23" s="40">
        <v>0</v>
      </c>
      <c r="H23" s="40">
        <v>7.4467068252883351E-2</v>
      </c>
      <c r="I23" s="40">
        <v>2.3669818022139504E-3</v>
      </c>
      <c r="J23" s="16">
        <v>40.357039727747861</v>
      </c>
      <c r="K23" s="77">
        <v>40.357039727747861</v>
      </c>
      <c r="L23" s="77">
        <v>0</v>
      </c>
      <c r="M23" s="77">
        <v>0</v>
      </c>
      <c r="N23" s="77">
        <v>0</v>
      </c>
      <c r="O23" s="77">
        <v>0</v>
      </c>
      <c r="P23" s="77">
        <v>39.055199736530192</v>
      </c>
      <c r="Q23" s="77">
        <v>1.3018399912176728</v>
      </c>
      <c r="T23"/>
      <c r="U23" s="76"/>
      <c r="V23" s="76"/>
      <c r="W23" s="76"/>
      <c r="X23" s="76"/>
      <c r="Y23" s="39"/>
      <c r="Z23" s="73"/>
      <c r="AA23" s="73"/>
      <c r="AB23" s="73"/>
      <c r="AC23" s="73"/>
      <c r="AD23" s="73"/>
      <c r="AE23" s="73"/>
    </row>
    <row r="24" spans="1:31" ht="29.1" customHeight="1">
      <c r="A24" s="20" t="s">
        <v>33</v>
      </c>
      <c r="B24" s="40">
        <v>2.2499999999999999E-4</v>
      </c>
      <c r="C24" s="40">
        <v>2.2499999999999999E-4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2.2499999999999999E-4</v>
      </c>
      <c r="J24" s="16">
        <v>0.18926470588235295</v>
      </c>
      <c r="K24" s="77">
        <v>0.18926470588235295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0.18926470588235295</v>
      </c>
      <c r="T24"/>
      <c r="Z24" s="73"/>
      <c r="AA24" s="73"/>
      <c r="AB24" s="73"/>
      <c r="AC24" s="73"/>
      <c r="AD24" s="73"/>
      <c r="AE24" s="73"/>
    </row>
    <row r="25" spans="1:31" ht="29.1" customHeight="1">
      <c r="A25" s="20" t="s">
        <v>34</v>
      </c>
      <c r="B25" s="40">
        <v>0.55342772471189539</v>
      </c>
      <c r="C25" s="40">
        <v>0.30592627508236897</v>
      </c>
      <c r="D25" s="40">
        <v>0.20178383512751741</v>
      </c>
      <c r="E25" s="40">
        <v>4.571761450200907E-2</v>
      </c>
      <c r="F25" s="40">
        <v>0</v>
      </c>
      <c r="G25" s="40">
        <v>6.8155819699595124E-2</v>
      </c>
      <c r="H25" s="40">
        <v>0.13972674520249032</v>
      </c>
      <c r="I25" s="40">
        <v>0.34554515980981004</v>
      </c>
      <c r="J25" s="16">
        <v>152.78066596116705</v>
      </c>
      <c r="K25" s="77">
        <v>129.30383861985919</v>
      </c>
      <c r="L25" s="77">
        <v>21.842422622861022</v>
      </c>
      <c r="M25" s="77">
        <v>1.6344047184468244</v>
      </c>
      <c r="N25" s="77">
        <v>0</v>
      </c>
      <c r="O25" s="77">
        <v>32.083939851845081</v>
      </c>
      <c r="P25" s="77">
        <v>45.834199788350112</v>
      </c>
      <c r="Q25" s="77">
        <v>74.862526320971853</v>
      </c>
      <c r="T25"/>
    </row>
    <row r="26" spans="1:31" ht="29.1" customHeight="1">
      <c r="A26" s="20" t="s">
        <v>35</v>
      </c>
      <c r="B26" s="40">
        <v>3.4536230470332267E-2</v>
      </c>
      <c r="C26" s="40">
        <v>2.3923372277516928E-2</v>
      </c>
      <c r="D26" s="40">
        <v>1.0612858192815338E-2</v>
      </c>
      <c r="E26" s="40">
        <v>0</v>
      </c>
      <c r="F26" s="40">
        <v>0</v>
      </c>
      <c r="G26" s="40">
        <v>0</v>
      </c>
      <c r="H26" s="40">
        <v>9.4288612006793796E-3</v>
      </c>
      <c r="I26" s="40">
        <v>2.5107369269652888E-2</v>
      </c>
      <c r="J26" s="16">
        <v>11.886776237614471</v>
      </c>
      <c r="K26" s="77">
        <v>9.9897278356487291</v>
      </c>
      <c r="L26" s="77">
        <v>1.8970484019657421</v>
      </c>
      <c r="M26" s="77">
        <v>0</v>
      </c>
      <c r="N26" s="77">
        <v>0</v>
      </c>
      <c r="O26" s="77">
        <v>0</v>
      </c>
      <c r="P26" s="77">
        <v>2.4764117161696815</v>
      </c>
      <c r="Q26" s="77">
        <v>9.4103645214447891</v>
      </c>
      <c r="T26"/>
      <c r="U26" s="76"/>
      <c r="V26" s="76"/>
      <c r="W26" s="76"/>
      <c r="X26" s="76"/>
      <c r="Y26" s="39"/>
      <c r="Z26" s="73"/>
      <c r="AA26" s="73"/>
      <c r="AB26" s="73"/>
      <c r="AC26" s="73"/>
      <c r="AD26" s="73"/>
      <c r="AE26" s="73"/>
    </row>
    <row r="27" spans="1:31" ht="29.1" customHeight="1">
      <c r="A27" s="20" t="s">
        <v>36</v>
      </c>
      <c r="B27" s="40">
        <v>1.6433095591889004</v>
      </c>
      <c r="C27" s="40">
        <v>0.40194469232602881</v>
      </c>
      <c r="D27" s="40">
        <v>1.2413648668628714</v>
      </c>
      <c r="E27" s="40">
        <v>0</v>
      </c>
      <c r="F27" s="40">
        <v>0</v>
      </c>
      <c r="G27" s="40">
        <v>0.10639656712654522</v>
      </c>
      <c r="H27" s="40">
        <v>1.2601029582337282</v>
      </c>
      <c r="I27" s="40">
        <v>0.2768100338286269</v>
      </c>
      <c r="J27" s="16">
        <v>271.24224312150182</v>
      </c>
      <c r="K27" s="77">
        <v>132.79072198283046</v>
      </c>
      <c r="L27" s="77">
        <v>138.45152113867132</v>
      </c>
      <c r="M27" s="77">
        <v>0</v>
      </c>
      <c r="N27" s="77">
        <v>0</v>
      </c>
      <c r="O27" s="77">
        <v>15.0690135067501</v>
      </c>
      <c r="P27" s="77">
        <v>192.88337288640128</v>
      </c>
      <c r="Q27" s="77">
        <v>63.289856728350415</v>
      </c>
      <c r="T27"/>
      <c r="U27" s="76"/>
      <c r="V27" s="76"/>
      <c r="W27" s="76"/>
      <c r="X27" s="76"/>
      <c r="Y27" s="39"/>
      <c r="Z27" s="73"/>
      <c r="AA27" s="73"/>
      <c r="AB27" s="73"/>
      <c r="AC27" s="73"/>
      <c r="AD27" s="73"/>
      <c r="AE27" s="73"/>
    </row>
    <row r="28" spans="1:31" ht="29.1" customHeight="1">
      <c r="A28" s="20" t="s">
        <v>37</v>
      </c>
      <c r="B28" s="40">
        <v>4.8175008356687608E-2</v>
      </c>
      <c r="C28" s="40">
        <v>4.8175008356687608E-2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4.8175008356687608E-2</v>
      </c>
      <c r="J28" s="16">
        <v>19.675096016755997</v>
      </c>
      <c r="K28" s="77">
        <v>19.675096016755997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19.675096016755997</v>
      </c>
      <c r="T28"/>
    </row>
    <row r="29" spans="1:31" ht="29.1" customHeight="1">
      <c r="A29" s="20" t="s">
        <v>38</v>
      </c>
      <c r="B29" s="40">
        <v>7.0778412372794711E-2</v>
      </c>
      <c r="C29" s="40">
        <v>7.0778412372794711E-2</v>
      </c>
      <c r="D29" s="40">
        <v>0</v>
      </c>
      <c r="E29" s="40">
        <v>0</v>
      </c>
      <c r="F29" s="40">
        <v>0</v>
      </c>
      <c r="G29" s="40">
        <v>0</v>
      </c>
      <c r="H29" s="40">
        <v>2.924189091680086E-2</v>
      </c>
      <c r="I29" s="40">
        <v>4.1536521455993847E-2</v>
      </c>
      <c r="J29" s="16">
        <v>34.239895024728163</v>
      </c>
      <c r="K29" s="77">
        <v>34.239895024728163</v>
      </c>
      <c r="L29" s="77">
        <v>0</v>
      </c>
      <c r="M29" s="77">
        <v>0</v>
      </c>
      <c r="N29" s="77">
        <v>0</v>
      </c>
      <c r="O29" s="77">
        <v>0</v>
      </c>
      <c r="P29" s="77">
        <v>14.266622926970069</v>
      </c>
      <c r="Q29" s="77">
        <v>19.973272097758098</v>
      </c>
      <c r="T29"/>
      <c r="U29" s="76"/>
      <c r="V29" s="76"/>
      <c r="W29" s="76"/>
      <c r="X29" s="76"/>
      <c r="Y29" s="39"/>
      <c r="Z29" s="73"/>
      <c r="AA29" s="73"/>
      <c r="AB29" s="73"/>
      <c r="AC29" s="73"/>
      <c r="AD29" s="73"/>
      <c r="AE29" s="73"/>
    </row>
    <row r="30" spans="1:31" ht="29.1" customHeight="1">
      <c r="A30" s="20" t="s">
        <v>39</v>
      </c>
      <c r="B30" s="40">
        <v>1.9550787681183887E-2</v>
      </c>
      <c r="C30" s="40">
        <v>1.9550787681183887E-2</v>
      </c>
      <c r="D30" s="40">
        <v>0</v>
      </c>
      <c r="E30" s="40">
        <v>0</v>
      </c>
      <c r="F30" s="40">
        <v>0</v>
      </c>
      <c r="G30" s="40">
        <v>0</v>
      </c>
      <c r="H30" s="40">
        <v>5.5827175813615475E-3</v>
      </c>
      <c r="I30" s="40">
        <v>1.396807009982234E-2</v>
      </c>
      <c r="J30" s="16">
        <v>7.3294951720042381</v>
      </c>
      <c r="K30" s="77">
        <v>7.3294951720042381</v>
      </c>
      <c r="L30" s="77">
        <v>0</v>
      </c>
      <c r="M30" s="77">
        <v>0</v>
      </c>
      <c r="N30" s="77">
        <v>0</v>
      </c>
      <c r="O30" s="77">
        <v>0</v>
      </c>
      <c r="P30" s="77">
        <v>1.4658990344008478</v>
      </c>
      <c r="Q30" s="77">
        <v>5.8635961376033912</v>
      </c>
      <c r="T30"/>
    </row>
    <row r="31" spans="1:31" ht="29.1" customHeight="1">
      <c r="A31" s="20" t="s">
        <v>40</v>
      </c>
      <c r="B31" s="40">
        <v>3.7534808569708531</v>
      </c>
      <c r="C31" s="40">
        <v>1.8257053644387957</v>
      </c>
      <c r="D31" s="40">
        <v>1.927775492532058</v>
      </c>
      <c r="E31" s="40">
        <v>0</v>
      </c>
      <c r="F31" s="40">
        <v>0</v>
      </c>
      <c r="G31" s="40">
        <v>2.1888712238399249E-2</v>
      </c>
      <c r="H31" s="40">
        <v>2.7640313779258525</v>
      </c>
      <c r="I31" s="40">
        <v>0.96756076680660186</v>
      </c>
      <c r="J31" s="16">
        <v>858.2346301501824</v>
      </c>
      <c r="K31" s="77">
        <v>621.70568152679903</v>
      </c>
      <c r="L31" s="77">
        <v>236.52894862338337</v>
      </c>
      <c r="M31" s="77">
        <v>0</v>
      </c>
      <c r="N31" s="77">
        <v>0</v>
      </c>
      <c r="O31" s="77">
        <v>5.3639664384386405</v>
      </c>
      <c r="P31" s="77">
        <v>650.82792786388825</v>
      </c>
      <c r="Q31" s="77">
        <v>202.04273584785545</v>
      </c>
      <c r="T31"/>
      <c r="U31" s="76"/>
      <c r="V31" s="76"/>
      <c r="W31" s="76"/>
      <c r="X31" s="76"/>
      <c r="Y31" s="39"/>
      <c r="Z31" s="73"/>
      <c r="AA31" s="73"/>
      <c r="AB31" s="73"/>
      <c r="AC31" s="73"/>
      <c r="AD31" s="73"/>
      <c r="AE31" s="73"/>
    </row>
    <row r="32" spans="1:31" ht="29.1" customHeight="1">
      <c r="A32" s="20" t="s">
        <v>41</v>
      </c>
      <c r="B32" s="40">
        <v>7.3274813708823466E-2</v>
      </c>
      <c r="C32" s="40">
        <v>1.2117138169783732E-2</v>
      </c>
      <c r="D32" s="40">
        <v>6.1157675539039731E-2</v>
      </c>
      <c r="E32" s="40">
        <v>0</v>
      </c>
      <c r="F32" s="40">
        <v>0</v>
      </c>
      <c r="G32" s="40">
        <v>4.7433617880447101E-2</v>
      </c>
      <c r="H32" s="40">
        <v>2.5841195828376365E-2</v>
      </c>
      <c r="I32" s="40">
        <v>0</v>
      </c>
      <c r="J32" s="16">
        <v>15.336339503871429</v>
      </c>
      <c r="K32" s="77">
        <v>7.6681697519357153</v>
      </c>
      <c r="L32" s="77">
        <v>7.6681697519357144</v>
      </c>
      <c r="M32" s="77">
        <v>0</v>
      </c>
      <c r="N32" s="77">
        <v>0</v>
      </c>
      <c r="O32" s="77">
        <v>10.224226335914286</v>
      </c>
      <c r="P32" s="77">
        <v>5.1121131679571423</v>
      </c>
      <c r="Q32" s="77">
        <v>0</v>
      </c>
      <c r="T32"/>
      <c r="U32" s="76"/>
      <c r="V32" s="76"/>
      <c r="W32" s="76"/>
      <c r="X32" s="76"/>
      <c r="Y32" s="39"/>
      <c r="Z32" s="73"/>
      <c r="AA32" s="73"/>
      <c r="AB32" s="73"/>
      <c r="AC32" s="73"/>
      <c r="AD32" s="73"/>
      <c r="AE32" s="73"/>
    </row>
    <row r="33" spans="1:48" ht="29.1" customHeight="1">
      <c r="A33" s="22" t="s">
        <v>42</v>
      </c>
      <c r="B33" s="40">
        <v>0.81387573522043177</v>
      </c>
      <c r="C33" s="40">
        <v>0.671066495825136</v>
      </c>
      <c r="D33" s="40">
        <v>0.14280923939529563</v>
      </c>
      <c r="E33" s="40">
        <v>0</v>
      </c>
      <c r="F33" s="40">
        <v>0</v>
      </c>
      <c r="G33" s="40">
        <v>6.2772701956420596E-2</v>
      </c>
      <c r="H33" s="40">
        <v>0.4045483165092234</v>
      </c>
      <c r="I33" s="40">
        <v>0.34655471675478766</v>
      </c>
      <c r="J33" s="16">
        <v>320.02780717300698</v>
      </c>
      <c r="K33" s="77">
        <v>306.45378226801932</v>
      </c>
      <c r="L33" s="77">
        <v>13.574024904987636</v>
      </c>
      <c r="M33" s="77">
        <v>0</v>
      </c>
      <c r="N33" s="77">
        <v>0</v>
      </c>
      <c r="O33" s="77">
        <v>8.6494001938650538</v>
      </c>
      <c r="P33" s="77">
        <v>157.61129242154098</v>
      </c>
      <c r="Q33" s="77">
        <v>153.76711455760096</v>
      </c>
      <c r="T33"/>
      <c r="Y33" s="39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</row>
    <row r="34" spans="1:48" s="24" customFormat="1" ht="29.1" customHeight="1">
      <c r="A34" s="23" t="s">
        <v>43</v>
      </c>
      <c r="B34" s="41">
        <v>11.380852547244734</v>
      </c>
      <c r="C34" s="41">
        <v>6.3513112296600411</v>
      </c>
      <c r="D34" s="41">
        <v>4.862772704480526</v>
      </c>
      <c r="E34" s="41">
        <v>0.16676861310416902</v>
      </c>
      <c r="F34" s="41">
        <v>0</v>
      </c>
      <c r="G34" s="41">
        <v>0.54879979262781187</v>
      </c>
      <c r="H34" s="41">
        <v>7.1287061323550089</v>
      </c>
      <c r="I34" s="41">
        <v>3.7033466222619142</v>
      </c>
      <c r="J34" s="46">
        <v>2852.3774385139222</v>
      </c>
      <c r="K34" s="78">
        <v>2207.7529465648859</v>
      </c>
      <c r="L34" s="78">
        <v>639.44667857640741</v>
      </c>
      <c r="M34" s="78">
        <v>5.1778133726291165</v>
      </c>
      <c r="N34" s="78">
        <v>0</v>
      </c>
      <c r="O34" s="78">
        <v>140.27910800172648</v>
      </c>
      <c r="P34" s="78">
        <v>1744.5226883500968</v>
      </c>
      <c r="Q34" s="78">
        <v>967.57564216209926</v>
      </c>
      <c r="S34" s="2"/>
    </row>
    <row r="35" spans="1:48" s="25" customFormat="1" ht="29.1" customHeight="1">
      <c r="B35" s="42"/>
      <c r="C35" s="42"/>
      <c r="D35" s="42"/>
      <c r="E35" s="42"/>
      <c r="F35" s="42"/>
      <c r="G35" s="42"/>
      <c r="H35" s="42"/>
      <c r="I35" s="42"/>
      <c r="K35" s="76"/>
      <c r="L35" s="76"/>
      <c r="M35" s="76"/>
      <c r="N35" s="76"/>
      <c r="O35" s="76"/>
      <c r="P35" s="76"/>
      <c r="Q35" s="7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48" ht="30" customHeight="1">
      <c r="A36" s="26" t="s">
        <v>44</v>
      </c>
      <c r="B36" s="40">
        <v>1.3700080982597172E-3</v>
      </c>
      <c r="C36" s="40">
        <v>0</v>
      </c>
      <c r="D36" s="40">
        <v>1.3700080982597172E-3</v>
      </c>
      <c r="E36" s="40">
        <v>0</v>
      </c>
      <c r="F36" s="40">
        <v>0</v>
      </c>
      <c r="G36" s="40">
        <v>0</v>
      </c>
      <c r="H36" s="40">
        <v>0</v>
      </c>
      <c r="I36" s="40">
        <v>1.3700080982597172E-3</v>
      </c>
      <c r="J36" s="16">
        <v>0.27209883062658274</v>
      </c>
      <c r="K36" s="77">
        <v>0</v>
      </c>
      <c r="L36" s="77">
        <v>0.27209883062658274</v>
      </c>
      <c r="M36" s="77">
        <v>0</v>
      </c>
      <c r="N36" s="77">
        <v>0</v>
      </c>
      <c r="O36" s="77">
        <v>0</v>
      </c>
      <c r="P36" s="77">
        <v>0</v>
      </c>
      <c r="Q36" s="77">
        <v>0.27209883062658274</v>
      </c>
      <c r="T36"/>
      <c r="U36" s="76"/>
      <c r="V36" s="76"/>
      <c r="W36" s="76"/>
      <c r="X36" s="76"/>
      <c r="Y36" s="39"/>
      <c r="Z36" s="73"/>
      <c r="AA36" s="73"/>
      <c r="AB36" s="73"/>
      <c r="AC36" s="73"/>
      <c r="AD36" s="73"/>
      <c r="AE36" s="73"/>
    </row>
    <row r="37" spans="1:48" ht="30" customHeight="1">
      <c r="A37" s="26" t="s">
        <v>45</v>
      </c>
      <c r="B37" s="40">
        <v>2.0979020979020975E-3</v>
      </c>
      <c r="C37" s="40">
        <v>2.0979020979020975E-3</v>
      </c>
      <c r="D37" s="40">
        <v>0</v>
      </c>
      <c r="E37" s="40">
        <v>0</v>
      </c>
      <c r="F37" s="40">
        <v>0</v>
      </c>
      <c r="G37" s="40">
        <v>2.0979020979020975E-3</v>
      </c>
      <c r="H37" s="40">
        <v>0</v>
      </c>
      <c r="I37" s="40">
        <v>0</v>
      </c>
      <c r="J37" s="16">
        <v>2</v>
      </c>
      <c r="K37" s="77">
        <v>2</v>
      </c>
      <c r="L37" s="77">
        <v>0</v>
      </c>
      <c r="M37" s="77">
        <v>0</v>
      </c>
      <c r="N37" s="77">
        <v>0</v>
      </c>
      <c r="O37" s="77">
        <v>2</v>
      </c>
      <c r="P37" s="77">
        <v>0</v>
      </c>
      <c r="Q37" s="77">
        <v>0</v>
      </c>
      <c r="T37"/>
      <c r="U37" s="76"/>
      <c r="V37" s="76"/>
      <c r="W37" s="76"/>
      <c r="X37" s="76"/>
      <c r="Y37" s="39"/>
      <c r="Z37" s="73"/>
      <c r="AA37" s="73"/>
      <c r="AB37" s="73"/>
      <c r="AC37" s="73"/>
      <c r="AD37" s="73"/>
      <c r="AE37" s="73"/>
    </row>
    <row r="38" spans="1:48" ht="30" customHeight="1">
      <c r="A38" s="26" t="s">
        <v>46</v>
      </c>
      <c r="B38" s="40">
        <v>0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16">
        <v>0</v>
      </c>
      <c r="K38" s="16"/>
      <c r="L38" s="16"/>
      <c r="M38" s="16"/>
      <c r="N38" s="16"/>
      <c r="O38" s="16">
        <v>0</v>
      </c>
      <c r="P38" s="16">
        <v>0</v>
      </c>
      <c r="Q38" s="16">
        <v>0</v>
      </c>
      <c r="S38" s="24"/>
      <c r="T38" s="24"/>
      <c r="U38" s="24"/>
      <c r="V38" s="24"/>
      <c r="W38" s="24"/>
      <c r="X38" s="24"/>
      <c r="Y38" s="73"/>
      <c r="Z38" s="24"/>
      <c r="AA38" s="24"/>
      <c r="AB38" s="24"/>
      <c r="AC38" s="24"/>
      <c r="AD38" s="24"/>
      <c r="AE38" s="24"/>
    </row>
    <row r="39" spans="1:48" s="25" customFormat="1" ht="30" customHeight="1">
      <c r="A39" s="27"/>
      <c r="B39" s="28"/>
      <c r="C39" s="28"/>
      <c r="D39" s="28"/>
      <c r="E39" s="28"/>
      <c r="F39" s="28"/>
      <c r="G39" s="28"/>
      <c r="H39" s="28"/>
      <c r="I39" s="28"/>
      <c r="K39" s="2"/>
      <c r="L39" s="2"/>
      <c r="M39" s="2"/>
      <c r="N39" s="2"/>
      <c r="O39" s="2"/>
      <c r="P39" s="2"/>
      <c r="Q39" s="2"/>
      <c r="R39" s="2"/>
      <c r="Y39" s="2"/>
      <c r="Z39" s="2"/>
      <c r="AA39" s="2"/>
    </row>
    <row r="40" spans="1:48" s="24" customFormat="1" ht="36" customHeight="1">
      <c r="A40" s="29" t="s">
        <v>7</v>
      </c>
      <c r="B40" s="30">
        <v>11.384320457440895</v>
      </c>
      <c r="C40" s="57">
        <v>6.3534091317579433</v>
      </c>
      <c r="D40" s="57">
        <v>4.8641427125787855</v>
      </c>
      <c r="E40" s="57">
        <v>0.16676861310416902</v>
      </c>
      <c r="F40" s="57">
        <v>0</v>
      </c>
      <c r="G40" s="57">
        <v>0.55089769472571393</v>
      </c>
      <c r="H40" s="57">
        <v>7.1287061323550089</v>
      </c>
      <c r="I40" s="57">
        <v>3.7047166303601742</v>
      </c>
      <c r="J40" s="46">
        <v>2854.6495373445487</v>
      </c>
      <c r="K40" s="31">
        <v>2209.7529465648859</v>
      </c>
      <c r="L40" s="31">
        <v>639.71877740703394</v>
      </c>
      <c r="M40" s="31">
        <v>5.1778133726291165</v>
      </c>
      <c r="N40" s="31">
        <v>0</v>
      </c>
      <c r="O40" s="31">
        <v>142.27910800172648</v>
      </c>
      <c r="P40" s="31">
        <v>1744.5226883500968</v>
      </c>
      <c r="Q40" s="31">
        <v>967.84774099272579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48">
      <c r="Y41" s="73"/>
    </row>
    <row r="42" spans="1:48">
      <c r="Y42" s="73"/>
    </row>
    <row r="43" spans="1:48">
      <c r="S43" s="25"/>
      <c r="T43" s="25"/>
      <c r="U43" s="25"/>
      <c r="V43" s="25"/>
      <c r="W43" s="25"/>
      <c r="X43" s="25"/>
      <c r="Y43" s="24"/>
      <c r="Z43" s="24"/>
      <c r="AA43" s="24"/>
      <c r="AB43" s="25"/>
      <c r="AC43" s="25"/>
      <c r="AD43" s="25"/>
      <c r="AE43" s="25"/>
    </row>
    <row r="44" spans="1:48" ht="18" thickBot="1">
      <c r="S44" s="24"/>
      <c r="T44" s="24"/>
      <c r="U44" s="24"/>
      <c r="V44" s="24"/>
      <c r="W44" s="24"/>
      <c r="X44" s="24"/>
      <c r="Y44" s="25"/>
      <c r="Z44" s="25"/>
      <c r="AA44" s="25"/>
      <c r="AB44" s="24"/>
      <c r="AC44" s="24"/>
      <c r="AD44" s="24"/>
      <c r="AE44" s="24"/>
    </row>
    <row r="45" spans="1:48" ht="32.25" thickBot="1">
      <c r="A45" s="169" t="s">
        <v>47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1"/>
    </row>
    <row r="47" spans="1:48" ht="30" customHeight="1">
      <c r="A47" s="7"/>
      <c r="B47" s="172" t="s">
        <v>1</v>
      </c>
      <c r="C47" s="129" t="s">
        <v>54</v>
      </c>
      <c r="D47" s="130"/>
      <c r="E47" s="130"/>
      <c r="F47" s="131"/>
      <c r="G47" s="129" t="s">
        <v>97</v>
      </c>
      <c r="H47" s="130"/>
      <c r="I47" s="131"/>
      <c r="J47" s="119" t="s">
        <v>2</v>
      </c>
      <c r="K47" s="139" t="s">
        <v>82</v>
      </c>
      <c r="L47" s="140"/>
      <c r="M47" s="140"/>
      <c r="N47" s="141"/>
      <c r="O47" s="139" t="s">
        <v>115</v>
      </c>
      <c r="P47" s="140"/>
      <c r="Q47" s="141"/>
      <c r="Y47" s="25"/>
    </row>
    <row r="48" spans="1:48" ht="26.1" customHeight="1">
      <c r="A48" s="7"/>
      <c r="B48" s="173"/>
      <c r="C48" s="132"/>
      <c r="D48" s="133"/>
      <c r="E48" s="133"/>
      <c r="F48" s="134"/>
      <c r="G48" s="132"/>
      <c r="H48" s="133"/>
      <c r="I48" s="134"/>
      <c r="J48" s="120"/>
      <c r="K48" s="142"/>
      <c r="L48" s="143"/>
      <c r="M48" s="143"/>
      <c r="N48" s="144"/>
      <c r="O48" s="142"/>
      <c r="P48" s="143"/>
      <c r="Q48" s="144"/>
      <c r="Y48" s="25"/>
      <c r="Z48" s="25"/>
      <c r="AA48" s="25"/>
    </row>
    <row r="49" spans="1:27" ht="26.1" customHeight="1">
      <c r="A49" s="7"/>
      <c r="B49" s="174"/>
      <c r="C49" s="12" t="s">
        <v>83</v>
      </c>
      <c r="D49" s="12" t="s">
        <v>84</v>
      </c>
      <c r="E49" s="12" t="s">
        <v>85</v>
      </c>
      <c r="F49" s="12" t="s">
        <v>86</v>
      </c>
      <c r="G49" s="12" t="s">
        <v>98</v>
      </c>
      <c r="H49" s="12" t="s">
        <v>94</v>
      </c>
      <c r="I49" s="12" t="s">
        <v>99</v>
      </c>
      <c r="J49" s="121"/>
      <c r="K49" s="13" t="s">
        <v>83</v>
      </c>
      <c r="L49" s="13" t="s">
        <v>84</v>
      </c>
      <c r="M49" s="13" t="s">
        <v>85</v>
      </c>
      <c r="N49" s="13" t="s">
        <v>86</v>
      </c>
      <c r="O49" s="13" t="s">
        <v>98</v>
      </c>
      <c r="P49" s="13" t="s">
        <v>94</v>
      </c>
      <c r="Q49" s="13" t="s">
        <v>99</v>
      </c>
      <c r="Y49" s="47"/>
      <c r="Z49" s="24"/>
      <c r="AA49" s="24"/>
    </row>
    <row r="50" spans="1:27" ht="29.1" customHeight="1">
      <c r="A50" s="15" t="s">
        <v>12</v>
      </c>
      <c r="B50" s="34" t="s">
        <v>57</v>
      </c>
      <c r="C50" s="34" t="s">
        <v>74</v>
      </c>
      <c r="D50" s="34" t="s">
        <v>74</v>
      </c>
      <c r="E50" s="34" t="s">
        <v>74</v>
      </c>
      <c r="F50" s="34" t="s">
        <v>74</v>
      </c>
      <c r="G50" s="34" t="s">
        <v>74</v>
      </c>
      <c r="H50" s="34" t="s">
        <v>74</v>
      </c>
      <c r="I50" s="34" t="s">
        <v>74</v>
      </c>
      <c r="J50" s="35" t="s">
        <v>74</v>
      </c>
      <c r="K50" s="35" t="s">
        <v>74</v>
      </c>
      <c r="L50" s="35" t="s">
        <v>74</v>
      </c>
      <c r="M50" s="35" t="s">
        <v>74</v>
      </c>
      <c r="N50" s="35" t="s">
        <v>74</v>
      </c>
      <c r="O50" s="35" t="s">
        <v>74</v>
      </c>
      <c r="P50" s="35" t="s">
        <v>74</v>
      </c>
      <c r="Q50" s="35" t="s">
        <v>74</v>
      </c>
    </row>
    <row r="51" spans="1:27" ht="29.1" customHeight="1">
      <c r="A51" s="20" t="s">
        <v>16</v>
      </c>
      <c r="B51" s="34" t="s">
        <v>57</v>
      </c>
      <c r="C51" s="34" t="s">
        <v>74</v>
      </c>
      <c r="D51" s="34" t="s">
        <v>74</v>
      </c>
      <c r="E51" s="34" t="s">
        <v>74</v>
      </c>
      <c r="F51" s="34" t="s">
        <v>74</v>
      </c>
      <c r="G51" s="34" t="s">
        <v>74</v>
      </c>
      <c r="H51" s="34" t="s">
        <v>74</v>
      </c>
      <c r="I51" s="34" t="s">
        <v>74</v>
      </c>
      <c r="J51" s="35" t="s">
        <v>74</v>
      </c>
      <c r="K51" s="35" t="s">
        <v>74</v>
      </c>
      <c r="L51" s="35" t="s">
        <v>74</v>
      </c>
      <c r="M51" s="35" t="s">
        <v>74</v>
      </c>
      <c r="N51" s="35" t="s">
        <v>74</v>
      </c>
      <c r="O51" s="35" t="s">
        <v>74</v>
      </c>
      <c r="P51" s="35" t="s">
        <v>74</v>
      </c>
      <c r="Q51" s="35" t="s">
        <v>74</v>
      </c>
    </row>
    <row r="52" spans="1:27" ht="29.1" customHeight="1">
      <c r="A52" s="20" t="s">
        <v>17</v>
      </c>
      <c r="B52" s="34" t="s">
        <v>57</v>
      </c>
      <c r="C52" s="34" t="s">
        <v>74</v>
      </c>
      <c r="D52" s="34" t="s">
        <v>74</v>
      </c>
      <c r="E52" s="34" t="s">
        <v>74</v>
      </c>
      <c r="F52" s="34" t="s">
        <v>74</v>
      </c>
      <c r="G52" s="34" t="s">
        <v>74</v>
      </c>
      <c r="H52" s="34" t="s">
        <v>74</v>
      </c>
      <c r="I52" s="34" t="s">
        <v>74</v>
      </c>
      <c r="J52" s="35" t="s">
        <v>74</v>
      </c>
      <c r="K52" s="35" t="s">
        <v>74</v>
      </c>
      <c r="L52" s="35" t="s">
        <v>74</v>
      </c>
      <c r="M52" s="35" t="s">
        <v>74</v>
      </c>
      <c r="N52" s="35" t="s">
        <v>74</v>
      </c>
      <c r="O52" s="35" t="s">
        <v>74</v>
      </c>
      <c r="P52" s="35" t="s">
        <v>74</v>
      </c>
      <c r="Q52" s="35" t="s">
        <v>74</v>
      </c>
    </row>
    <row r="53" spans="1:27" ht="29.1" customHeight="1">
      <c r="A53" s="20" t="s">
        <v>18</v>
      </c>
      <c r="B53" s="34" t="s">
        <v>57</v>
      </c>
      <c r="C53" s="34" t="s">
        <v>74</v>
      </c>
      <c r="D53" s="34" t="s">
        <v>74</v>
      </c>
      <c r="E53" s="34" t="s">
        <v>74</v>
      </c>
      <c r="F53" s="34" t="s">
        <v>74</v>
      </c>
      <c r="G53" s="34" t="s">
        <v>74</v>
      </c>
      <c r="H53" s="34" t="s">
        <v>74</v>
      </c>
      <c r="I53" s="34" t="s">
        <v>74</v>
      </c>
      <c r="J53" s="35" t="s">
        <v>74</v>
      </c>
      <c r="K53" s="35" t="s">
        <v>74</v>
      </c>
      <c r="L53" s="35" t="s">
        <v>74</v>
      </c>
      <c r="M53" s="35" t="s">
        <v>74</v>
      </c>
      <c r="N53" s="35" t="s">
        <v>74</v>
      </c>
      <c r="O53" s="35" t="s">
        <v>74</v>
      </c>
      <c r="P53" s="35" t="s">
        <v>74</v>
      </c>
      <c r="Q53" s="35" t="s">
        <v>74</v>
      </c>
    </row>
    <row r="54" spans="1:27" ht="29.1" customHeight="1">
      <c r="A54" s="20" t="s">
        <v>19</v>
      </c>
      <c r="B54" s="34" t="s">
        <v>57</v>
      </c>
      <c r="C54" s="34" t="s">
        <v>74</v>
      </c>
      <c r="D54" s="34" t="s">
        <v>74</v>
      </c>
      <c r="E54" s="34" t="s">
        <v>74</v>
      </c>
      <c r="F54" s="34" t="s">
        <v>74</v>
      </c>
      <c r="G54" s="34" t="s">
        <v>74</v>
      </c>
      <c r="H54" s="34" t="s">
        <v>74</v>
      </c>
      <c r="I54" s="34" t="s">
        <v>74</v>
      </c>
      <c r="J54" s="35" t="s">
        <v>74</v>
      </c>
      <c r="K54" s="35" t="s">
        <v>74</v>
      </c>
      <c r="L54" s="35" t="s">
        <v>74</v>
      </c>
      <c r="M54" s="35" t="s">
        <v>74</v>
      </c>
      <c r="N54" s="35" t="s">
        <v>74</v>
      </c>
      <c r="O54" s="35" t="s">
        <v>74</v>
      </c>
      <c r="P54" s="35" t="s">
        <v>74</v>
      </c>
      <c r="Q54" s="35" t="s">
        <v>74</v>
      </c>
    </row>
    <row r="55" spans="1:27" ht="29.1" customHeight="1">
      <c r="A55" s="20" t="s">
        <v>20</v>
      </c>
      <c r="B55" s="34" t="s">
        <v>57</v>
      </c>
      <c r="C55" s="34" t="s">
        <v>74</v>
      </c>
      <c r="D55" s="34" t="s">
        <v>74</v>
      </c>
      <c r="E55" s="34" t="s">
        <v>74</v>
      </c>
      <c r="F55" s="34" t="s">
        <v>74</v>
      </c>
      <c r="G55" s="34" t="s">
        <v>74</v>
      </c>
      <c r="H55" s="34" t="s">
        <v>74</v>
      </c>
      <c r="I55" s="34" t="s">
        <v>74</v>
      </c>
      <c r="J55" s="35" t="s">
        <v>74</v>
      </c>
      <c r="K55" s="35" t="s">
        <v>74</v>
      </c>
      <c r="L55" s="35" t="s">
        <v>74</v>
      </c>
      <c r="M55" s="35" t="s">
        <v>74</v>
      </c>
      <c r="N55" s="35" t="s">
        <v>74</v>
      </c>
      <c r="O55" s="35" t="s">
        <v>74</v>
      </c>
      <c r="P55" s="35" t="s">
        <v>74</v>
      </c>
      <c r="Q55" s="35" t="s">
        <v>74</v>
      </c>
    </row>
    <row r="56" spans="1:27" ht="29.1" customHeight="1">
      <c r="A56" s="20" t="s">
        <v>21</v>
      </c>
      <c r="B56" s="34" t="s">
        <v>57</v>
      </c>
      <c r="C56" s="34" t="s">
        <v>74</v>
      </c>
      <c r="D56" s="34" t="s">
        <v>74</v>
      </c>
      <c r="E56" s="34" t="s">
        <v>74</v>
      </c>
      <c r="F56" s="34" t="s">
        <v>74</v>
      </c>
      <c r="G56" s="34" t="s">
        <v>74</v>
      </c>
      <c r="H56" s="34" t="s">
        <v>74</v>
      </c>
      <c r="I56" s="34" t="s">
        <v>74</v>
      </c>
      <c r="J56" s="35" t="s">
        <v>74</v>
      </c>
      <c r="K56" s="35" t="s">
        <v>74</v>
      </c>
      <c r="L56" s="35" t="s">
        <v>74</v>
      </c>
      <c r="M56" s="35" t="s">
        <v>74</v>
      </c>
      <c r="N56" s="35" t="s">
        <v>74</v>
      </c>
      <c r="O56" s="35" t="s">
        <v>74</v>
      </c>
      <c r="P56" s="35" t="s">
        <v>74</v>
      </c>
      <c r="Q56" s="35" t="s">
        <v>74</v>
      </c>
    </row>
    <row r="57" spans="1:27" ht="29.1" customHeight="1">
      <c r="A57" s="20" t="s">
        <v>22</v>
      </c>
      <c r="B57" s="34" t="s">
        <v>57</v>
      </c>
      <c r="C57" s="34" t="s">
        <v>74</v>
      </c>
      <c r="D57" s="34" t="s">
        <v>74</v>
      </c>
      <c r="E57" s="34" t="s">
        <v>74</v>
      </c>
      <c r="F57" s="34" t="s">
        <v>74</v>
      </c>
      <c r="G57" s="34" t="s">
        <v>74</v>
      </c>
      <c r="H57" s="34" t="s">
        <v>74</v>
      </c>
      <c r="I57" s="34" t="s">
        <v>74</v>
      </c>
      <c r="J57" s="35" t="s">
        <v>74</v>
      </c>
      <c r="K57" s="35" t="s">
        <v>74</v>
      </c>
      <c r="L57" s="35" t="s">
        <v>74</v>
      </c>
      <c r="M57" s="35" t="s">
        <v>74</v>
      </c>
      <c r="N57" s="35" t="s">
        <v>74</v>
      </c>
      <c r="O57" s="35" t="s">
        <v>74</v>
      </c>
      <c r="P57" s="35" t="s">
        <v>74</v>
      </c>
      <c r="Q57" s="35" t="s">
        <v>74</v>
      </c>
    </row>
    <row r="58" spans="1:27" ht="29.1" customHeight="1">
      <c r="A58" s="20" t="s">
        <v>23</v>
      </c>
      <c r="B58" s="34" t="s">
        <v>57</v>
      </c>
      <c r="C58" s="34" t="s">
        <v>74</v>
      </c>
      <c r="D58" s="34" t="s">
        <v>74</v>
      </c>
      <c r="E58" s="34" t="s">
        <v>74</v>
      </c>
      <c r="F58" s="34" t="s">
        <v>74</v>
      </c>
      <c r="G58" s="34" t="s">
        <v>74</v>
      </c>
      <c r="H58" s="34" t="s">
        <v>74</v>
      </c>
      <c r="I58" s="34" t="s">
        <v>74</v>
      </c>
      <c r="J58" s="35" t="s">
        <v>74</v>
      </c>
      <c r="K58" s="35" t="s">
        <v>74</v>
      </c>
      <c r="L58" s="35" t="s">
        <v>74</v>
      </c>
      <c r="M58" s="35" t="s">
        <v>74</v>
      </c>
      <c r="N58" s="35" t="s">
        <v>74</v>
      </c>
      <c r="O58" s="35" t="s">
        <v>74</v>
      </c>
      <c r="P58" s="35" t="s">
        <v>74</v>
      </c>
      <c r="Q58" s="35" t="s">
        <v>74</v>
      </c>
    </row>
    <row r="59" spans="1:27" ht="29.1" customHeight="1">
      <c r="A59" s="20" t="s">
        <v>24</v>
      </c>
      <c r="B59" s="34" t="s">
        <v>57</v>
      </c>
      <c r="C59" s="34" t="s">
        <v>74</v>
      </c>
      <c r="D59" s="34" t="s">
        <v>74</v>
      </c>
      <c r="E59" s="34" t="s">
        <v>74</v>
      </c>
      <c r="F59" s="34" t="s">
        <v>74</v>
      </c>
      <c r="G59" s="34" t="s">
        <v>74</v>
      </c>
      <c r="H59" s="34" t="s">
        <v>74</v>
      </c>
      <c r="I59" s="34" t="s">
        <v>74</v>
      </c>
      <c r="J59" s="35" t="s">
        <v>74</v>
      </c>
      <c r="K59" s="35" t="s">
        <v>74</v>
      </c>
      <c r="L59" s="35" t="s">
        <v>74</v>
      </c>
      <c r="M59" s="35" t="s">
        <v>74</v>
      </c>
      <c r="N59" s="35" t="s">
        <v>74</v>
      </c>
      <c r="O59" s="35" t="s">
        <v>74</v>
      </c>
      <c r="P59" s="35" t="s">
        <v>74</v>
      </c>
      <c r="Q59" s="35" t="s">
        <v>74</v>
      </c>
    </row>
    <row r="60" spans="1:27" ht="29.1" customHeight="1">
      <c r="A60" s="21" t="s">
        <v>25</v>
      </c>
      <c r="B60" s="34" t="s">
        <v>57</v>
      </c>
      <c r="C60" s="34" t="s">
        <v>74</v>
      </c>
      <c r="D60" s="34" t="s">
        <v>74</v>
      </c>
      <c r="E60" s="34" t="s">
        <v>74</v>
      </c>
      <c r="F60" s="34" t="s">
        <v>74</v>
      </c>
      <c r="G60" s="34" t="s">
        <v>74</v>
      </c>
      <c r="H60" s="34" t="s">
        <v>74</v>
      </c>
      <c r="I60" s="34" t="s">
        <v>74</v>
      </c>
      <c r="J60" s="35" t="s">
        <v>74</v>
      </c>
      <c r="K60" s="35" t="s">
        <v>74</v>
      </c>
      <c r="L60" s="35" t="s">
        <v>74</v>
      </c>
      <c r="M60" s="35" t="s">
        <v>74</v>
      </c>
      <c r="N60" s="35" t="s">
        <v>74</v>
      </c>
      <c r="O60" s="35" t="s">
        <v>74</v>
      </c>
      <c r="P60" s="35" t="s">
        <v>74</v>
      </c>
      <c r="Q60" s="35" t="s">
        <v>74</v>
      </c>
    </row>
    <row r="61" spans="1:27" ht="29.1" customHeight="1">
      <c r="A61" s="20" t="s">
        <v>26</v>
      </c>
      <c r="B61" s="34" t="s">
        <v>57</v>
      </c>
      <c r="C61" s="34" t="s">
        <v>74</v>
      </c>
      <c r="D61" s="34" t="s">
        <v>74</v>
      </c>
      <c r="E61" s="34" t="s">
        <v>74</v>
      </c>
      <c r="F61" s="34" t="s">
        <v>74</v>
      </c>
      <c r="G61" s="34" t="s">
        <v>74</v>
      </c>
      <c r="H61" s="34" t="s">
        <v>74</v>
      </c>
      <c r="I61" s="34" t="s">
        <v>74</v>
      </c>
      <c r="J61" s="35" t="s">
        <v>74</v>
      </c>
      <c r="K61" s="35" t="s">
        <v>74</v>
      </c>
      <c r="L61" s="35" t="s">
        <v>74</v>
      </c>
      <c r="M61" s="35" t="s">
        <v>74</v>
      </c>
      <c r="N61" s="35" t="s">
        <v>74</v>
      </c>
      <c r="O61" s="35" t="s">
        <v>74</v>
      </c>
      <c r="P61" s="35" t="s">
        <v>74</v>
      </c>
      <c r="Q61" s="35" t="s">
        <v>74</v>
      </c>
    </row>
    <row r="62" spans="1:27" ht="29.1" customHeight="1">
      <c r="A62" s="20" t="s">
        <v>27</v>
      </c>
      <c r="B62" s="34" t="s">
        <v>57</v>
      </c>
      <c r="C62" s="34" t="s">
        <v>74</v>
      </c>
      <c r="D62" s="34" t="s">
        <v>74</v>
      </c>
      <c r="E62" s="34" t="s">
        <v>74</v>
      </c>
      <c r="F62" s="34" t="s">
        <v>74</v>
      </c>
      <c r="G62" s="34" t="s">
        <v>74</v>
      </c>
      <c r="H62" s="34" t="s">
        <v>74</v>
      </c>
      <c r="I62" s="34" t="s">
        <v>74</v>
      </c>
      <c r="J62" s="35" t="s">
        <v>74</v>
      </c>
      <c r="K62" s="35" t="s">
        <v>74</v>
      </c>
      <c r="L62" s="35" t="s">
        <v>74</v>
      </c>
      <c r="M62" s="35" t="s">
        <v>74</v>
      </c>
      <c r="N62" s="35" t="s">
        <v>74</v>
      </c>
      <c r="O62" s="35" t="s">
        <v>74</v>
      </c>
      <c r="P62" s="35" t="s">
        <v>74</v>
      </c>
      <c r="Q62" s="35" t="s">
        <v>74</v>
      </c>
    </row>
    <row r="63" spans="1:27" ht="29.1" customHeight="1">
      <c r="A63" s="20" t="s">
        <v>28</v>
      </c>
      <c r="B63" s="34" t="s">
        <v>57</v>
      </c>
      <c r="C63" s="34" t="s">
        <v>74</v>
      </c>
      <c r="D63" s="34" t="s">
        <v>74</v>
      </c>
      <c r="E63" s="34" t="s">
        <v>74</v>
      </c>
      <c r="F63" s="34" t="s">
        <v>74</v>
      </c>
      <c r="G63" s="34" t="s">
        <v>74</v>
      </c>
      <c r="H63" s="34" t="s">
        <v>74</v>
      </c>
      <c r="I63" s="34" t="s">
        <v>74</v>
      </c>
      <c r="J63" s="35" t="s">
        <v>74</v>
      </c>
      <c r="K63" s="35" t="s">
        <v>74</v>
      </c>
      <c r="L63" s="35" t="s">
        <v>74</v>
      </c>
      <c r="M63" s="35" t="s">
        <v>74</v>
      </c>
      <c r="N63" s="35" t="s">
        <v>74</v>
      </c>
      <c r="O63" s="35" t="s">
        <v>74</v>
      </c>
      <c r="P63" s="35" t="s">
        <v>74</v>
      </c>
      <c r="Q63" s="35" t="s">
        <v>74</v>
      </c>
    </row>
    <row r="64" spans="1:27" ht="29.1" customHeight="1">
      <c r="A64" s="20" t="s">
        <v>29</v>
      </c>
      <c r="B64" s="34" t="s">
        <v>57</v>
      </c>
      <c r="C64" s="34" t="s">
        <v>74</v>
      </c>
      <c r="D64" s="34" t="s">
        <v>74</v>
      </c>
      <c r="E64" s="34" t="s">
        <v>74</v>
      </c>
      <c r="F64" s="34" t="s">
        <v>74</v>
      </c>
      <c r="G64" s="34" t="s">
        <v>74</v>
      </c>
      <c r="H64" s="34" t="s">
        <v>74</v>
      </c>
      <c r="I64" s="34" t="s">
        <v>74</v>
      </c>
      <c r="J64" s="35" t="s">
        <v>74</v>
      </c>
      <c r="K64" s="35" t="s">
        <v>74</v>
      </c>
      <c r="L64" s="35" t="s">
        <v>74</v>
      </c>
      <c r="M64" s="35" t="s">
        <v>74</v>
      </c>
      <c r="N64" s="35" t="s">
        <v>74</v>
      </c>
      <c r="O64" s="35" t="s">
        <v>74</v>
      </c>
      <c r="P64" s="35" t="s">
        <v>74</v>
      </c>
      <c r="Q64" s="35" t="s">
        <v>74</v>
      </c>
    </row>
    <row r="65" spans="1:31" ht="29.1" customHeight="1">
      <c r="A65" s="20" t="s">
        <v>30</v>
      </c>
      <c r="B65" s="34" t="s">
        <v>57</v>
      </c>
      <c r="C65" s="34" t="s">
        <v>74</v>
      </c>
      <c r="D65" s="34" t="s">
        <v>74</v>
      </c>
      <c r="E65" s="34" t="s">
        <v>74</v>
      </c>
      <c r="F65" s="34" t="s">
        <v>74</v>
      </c>
      <c r="G65" s="34" t="s">
        <v>74</v>
      </c>
      <c r="H65" s="34" t="s">
        <v>74</v>
      </c>
      <c r="I65" s="34" t="s">
        <v>74</v>
      </c>
      <c r="J65" s="35" t="s">
        <v>74</v>
      </c>
      <c r="K65" s="35" t="s">
        <v>74</v>
      </c>
      <c r="L65" s="35" t="s">
        <v>74</v>
      </c>
      <c r="M65" s="35" t="s">
        <v>74</v>
      </c>
      <c r="N65" s="35" t="s">
        <v>74</v>
      </c>
      <c r="O65" s="35" t="s">
        <v>74</v>
      </c>
      <c r="P65" s="35" t="s">
        <v>74</v>
      </c>
      <c r="Q65" s="35" t="s">
        <v>74</v>
      </c>
    </row>
    <row r="66" spans="1:31" ht="29.1" customHeight="1">
      <c r="A66" s="20" t="s">
        <v>31</v>
      </c>
      <c r="B66" s="34" t="s">
        <v>57</v>
      </c>
      <c r="C66" s="34" t="s">
        <v>74</v>
      </c>
      <c r="D66" s="34" t="s">
        <v>74</v>
      </c>
      <c r="E66" s="34" t="s">
        <v>74</v>
      </c>
      <c r="F66" s="34" t="s">
        <v>74</v>
      </c>
      <c r="G66" s="34" t="s">
        <v>74</v>
      </c>
      <c r="H66" s="34" t="s">
        <v>74</v>
      </c>
      <c r="I66" s="34" t="s">
        <v>74</v>
      </c>
      <c r="J66" s="35" t="s">
        <v>74</v>
      </c>
      <c r="K66" s="35" t="s">
        <v>74</v>
      </c>
      <c r="L66" s="35" t="s">
        <v>74</v>
      </c>
      <c r="M66" s="35" t="s">
        <v>74</v>
      </c>
      <c r="N66" s="35" t="s">
        <v>74</v>
      </c>
      <c r="O66" s="35" t="s">
        <v>74</v>
      </c>
      <c r="P66" s="35" t="s">
        <v>74</v>
      </c>
      <c r="Q66" s="35" t="s">
        <v>74</v>
      </c>
    </row>
    <row r="67" spans="1:31" ht="29.1" customHeight="1">
      <c r="A67" s="20" t="s">
        <v>32</v>
      </c>
      <c r="B67" s="34" t="s">
        <v>57</v>
      </c>
      <c r="C67" s="34" t="s">
        <v>74</v>
      </c>
      <c r="D67" s="34" t="s">
        <v>74</v>
      </c>
      <c r="E67" s="34" t="s">
        <v>74</v>
      </c>
      <c r="F67" s="34" t="s">
        <v>74</v>
      </c>
      <c r="G67" s="34" t="s">
        <v>74</v>
      </c>
      <c r="H67" s="34" t="s">
        <v>74</v>
      </c>
      <c r="I67" s="34" t="s">
        <v>74</v>
      </c>
      <c r="J67" s="35" t="s">
        <v>74</v>
      </c>
      <c r="K67" s="35" t="s">
        <v>74</v>
      </c>
      <c r="L67" s="35" t="s">
        <v>74</v>
      </c>
      <c r="M67" s="35" t="s">
        <v>74</v>
      </c>
      <c r="N67" s="35" t="s">
        <v>74</v>
      </c>
      <c r="O67" s="35" t="s">
        <v>74</v>
      </c>
      <c r="P67" s="35" t="s">
        <v>74</v>
      </c>
      <c r="Q67" s="35" t="s">
        <v>74</v>
      </c>
    </row>
    <row r="68" spans="1:31" ht="29.1" customHeight="1">
      <c r="A68" s="20" t="s">
        <v>33</v>
      </c>
      <c r="B68" s="34" t="s">
        <v>57</v>
      </c>
      <c r="C68" s="34" t="s">
        <v>74</v>
      </c>
      <c r="D68" s="34" t="s">
        <v>74</v>
      </c>
      <c r="E68" s="34" t="s">
        <v>74</v>
      </c>
      <c r="F68" s="34" t="s">
        <v>74</v>
      </c>
      <c r="G68" s="34" t="s">
        <v>74</v>
      </c>
      <c r="H68" s="34" t="s">
        <v>74</v>
      </c>
      <c r="I68" s="34" t="s">
        <v>74</v>
      </c>
      <c r="J68" s="35" t="s">
        <v>74</v>
      </c>
      <c r="K68" s="35" t="s">
        <v>74</v>
      </c>
      <c r="L68" s="35" t="s">
        <v>74</v>
      </c>
      <c r="M68" s="35" t="s">
        <v>74</v>
      </c>
      <c r="N68" s="35" t="s">
        <v>74</v>
      </c>
      <c r="O68" s="35" t="s">
        <v>74</v>
      </c>
      <c r="P68" s="35" t="s">
        <v>74</v>
      </c>
      <c r="Q68" s="35" t="s">
        <v>74</v>
      </c>
    </row>
    <row r="69" spans="1:31" ht="29.1" customHeight="1">
      <c r="A69" s="20" t="s">
        <v>34</v>
      </c>
      <c r="B69" s="34" t="s">
        <v>57</v>
      </c>
      <c r="C69" s="34" t="s">
        <v>74</v>
      </c>
      <c r="D69" s="34" t="s">
        <v>74</v>
      </c>
      <c r="E69" s="34" t="s">
        <v>74</v>
      </c>
      <c r="F69" s="34" t="s">
        <v>74</v>
      </c>
      <c r="G69" s="34" t="s">
        <v>74</v>
      </c>
      <c r="H69" s="34" t="s">
        <v>74</v>
      </c>
      <c r="I69" s="34" t="s">
        <v>74</v>
      </c>
      <c r="J69" s="35" t="s">
        <v>74</v>
      </c>
      <c r="K69" s="35" t="s">
        <v>74</v>
      </c>
      <c r="L69" s="35" t="s">
        <v>74</v>
      </c>
      <c r="M69" s="35" t="s">
        <v>74</v>
      </c>
      <c r="N69" s="35" t="s">
        <v>74</v>
      </c>
      <c r="O69" s="35" t="s">
        <v>74</v>
      </c>
      <c r="P69" s="35" t="s">
        <v>74</v>
      </c>
      <c r="Q69" s="35" t="s">
        <v>74</v>
      </c>
    </row>
    <row r="70" spans="1:31" ht="29.1" customHeight="1">
      <c r="A70" s="20" t="s">
        <v>35</v>
      </c>
      <c r="B70" s="34" t="s">
        <v>57</v>
      </c>
      <c r="C70" s="34" t="s">
        <v>74</v>
      </c>
      <c r="D70" s="34" t="s">
        <v>74</v>
      </c>
      <c r="E70" s="34" t="s">
        <v>74</v>
      </c>
      <c r="F70" s="34" t="s">
        <v>74</v>
      </c>
      <c r="G70" s="34" t="s">
        <v>74</v>
      </c>
      <c r="H70" s="34" t="s">
        <v>74</v>
      </c>
      <c r="I70" s="34" t="s">
        <v>74</v>
      </c>
      <c r="J70" s="35" t="s">
        <v>74</v>
      </c>
      <c r="K70" s="35" t="s">
        <v>74</v>
      </c>
      <c r="L70" s="35" t="s">
        <v>74</v>
      </c>
      <c r="M70" s="35" t="s">
        <v>74</v>
      </c>
      <c r="N70" s="35" t="s">
        <v>74</v>
      </c>
      <c r="O70" s="35" t="s">
        <v>74</v>
      </c>
      <c r="P70" s="35" t="s">
        <v>74</v>
      </c>
      <c r="Q70" s="35" t="s">
        <v>74</v>
      </c>
    </row>
    <row r="71" spans="1:31" ht="29.1" customHeight="1">
      <c r="A71" s="20" t="s">
        <v>36</v>
      </c>
      <c r="B71" s="34" t="s">
        <v>57</v>
      </c>
      <c r="C71" s="34" t="s">
        <v>74</v>
      </c>
      <c r="D71" s="34" t="s">
        <v>74</v>
      </c>
      <c r="E71" s="34" t="s">
        <v>74</v>
      </c>
      <c r="F71" s="34" t="s">
        <v>74</v>
      </c>
      <c r="G71" s="34" t="s">
        <v>74</v>
      </c>
      <c r="H71" s="34" t="s">
        <v>74</v>
      </c>
      <c r="I71" s="34" t="s">
        <v>74</v>
      </c>
      <c r="J71" s="35" t="s">
        <v>74</v>
      </c>
      <c r="K71" s="35" t="s">
        <v>74</v>
      </c>
      <c r="L71" s="35" t="s">
        <v>74</v>
      </c>
      <c r="M71" s="35" t="s">
        <v>74</v>
      </c>
      <c r="N71" s="35" t="s">
        <v>74</v>
      </c>
      <c r="O71" s="35" t="s">
        <v>74</v>
      </c>
      <c r="P71" s="35" t="s">
        <v>74</v>
      </c>
      <c r="Q71" s="35" t="s">
        <v>74</v>
      </c>
    </row>
    <row r="72" spans="1:31" ht="29.1" customHeight="1">
      <c r="A72" s="20" t="s">
        <v>37</v>
      </c>
      <c r="B72" s="34" t="s">
        <v>57</v>
      </c>
      <c r="C72" s="34" t="s">
        <v>74</v>
      </c>
      <c r="D72" s="34" t="s">
        <v>74</v>
      </c>
      <c r="E72" s="34" t="s">
        <v>74</v>
      </c>
      <c r="F72" s="34" t="s">
        <v>74</v>
      </c>
      <c r="G72" s="34" t="s">
        <v>74</v>
      </c>
      <c r="H72" s="34" t="s">
        <v>74</v>
      </c>
      <c r="I72" s="34" t="s">
        <v>74</v>
      </c>
      <c r="J72" s="35" t="s">
        <v>74</v>
      </c>
      <c r="K72" s="35" t="s">
        <v>74</v>
      </c>
      <c r="L72" s="35" t="s">
        <v>74</v>
      </c>
      <c r="M72" s="35" t="s">
        <v>74</v>
      </c>
      <c r="N72" s="35" t="s">
        <v>74</v>
      </c>
      <c r="O72" s="35" t="s">
        <v>74</v>
      </c>
      <c r="P72" s="35" t="s">
        <v>74</v>
      </c>
      <c r="Q72" s="35" t="s">
        <v>74</v>
      </c>
    </row>
    <row r="73" spans="1:31" ht="29.1" customHeight="1">
      <c r="A73" s="20" t="s">
        <v>38</v>
      </c>
      <c r="B73" s="34" t="s">
        <v>57</v>
      </c>
      <c r="C73" s="34" t="s">
        <v>74</v>
      </c>
      <c r="D73" s="34" t="s">
        <v>74</v>
      </c>
      <c r="E73" s="34" t="s">
        <v>74</v>
      </c>
      <c r="F73" s="34" t="s">
        <v>74</v>
      </c>
      <c r="G73" s="34" t="s">
        <v>74</v>
      </c>
      <c r="H73" s="34" t="s">
        <v>74</v>
      </c>
      <c r="I73" s="34" t="s">
        <v>74</v>
      </c>
      <c r="J73" s="35" t="s">
        <v>74</v>
      </c>
      <c r="K73" s="35" t="s">
        <v>74</v>
      </c>
      <c r="L73" s="35" t="s">
        <v>74</v>
      </c>
      <c r="M73" s="35" t="s">
        <v>74</v>
      </c>
      <c r="N73" s="35" t="s">
        <v>74</v>
      </c>
      <c r="O73" s="35" t="s">
        <v>74</v>
      </c>
      <c r="P73" s="35" t="s">
        <v>74</v>
      </c>
      <c r="Q73" s="35" t="s">
        <v>74</v>
      </c>
    </row>
    <row r="74" spans="1:31" ht="29.1" customHeight="1">
      <c r="A74" s="20" t="s">
        <v>39</v>
      </c>
      <c r="B74" s="34" t="s">
        <v>57</v>
      </c>
      <c r="C74" s="34" t="s">
        <v>74</v>
      </c>
      <c r="D74" s="34" t="s">
        <v>74</v>
      </c>
      <c r="E74" s="34" t="s">
        <v>74</v>
      </c>
      <c r="F74" s="34" t="s">
        <v>74</v>
      </c>
      <c r="G74" s="34" t="s">
        <v>74</v>
      </c>
      <c r="H74" s="34" t="s">
        <v>74</v>
      </c>
      <c r="I74" s="34" t="s">
        <v>74</v>
      </c>
      <c r="J74" s="35" t="s">
        <v>74</v>
      </c>
      <c r="K74" s="35" t="s">
        <v>74</v>
      </c>
      <c r="L74" s="35" t="s">
        <v>74</v>
      </c>
      <c r="M74" s="35" t="s">
        <v>74</v>
      </c>
      <c r="N74" s="35" t="s">
        <v>74</v>
      </c>
      <c r="O74" s="35" t="s">
        <v>74</v>
      </c>
      <c r="P74" s="35" t="s">
        <v>74</v>
      </c>
      <c r="Q74" s="35" t="s">
        <v>74</v>
      </c>
    </row>
    <row r="75" spans="1:31" ht="29.1" customHeight="1">
      <c r="A75" s="20" t="s">
        <v>40</v>
      </c>
      <c r="B75" s="34" t="s">
        <v>57</v>
      </c>
      <c r="C75" s="34" t="s">
        <v>74</v>
      </c>
      <c r="D75" s="34" t="s">
        <v>74</v>
      </c>
      <c r="E75" s="34" t="s">
        <v>74</v>
      </c>
      <c r="F75" s="34" t="s">
        <v>74</v>
      </c>
      <c r="G75" s="34" t="s">
        <v>74</v>
      </c>
      <c r="H75" s="34" t="s">
        <v>74</v>
      </c>
      <c r="I75" s="34" t="s">
        <v>74</v>
      </c>
      <c r="J75" s="35" t="s">
        <v>74</v>
      </c>
      <c r="K75" s="35" t="s">
        <v>74</v>
      </c>
      <c r="L75" s="35" t="s">
        <v>74</v>
      </c>
      <c r="M75" s="35" t="s">
        <v>74</v>
      </c>
      <c r="N75" s="35" t="s">
        <v>74</v>
      </c>
      <c r="O75" s="35" t="s">
        <v>74</v>
      </c>
      <c r="P75" s="35" t="s">
        <v>74</v>
      </c>
      <c r="Q75" s="35" t="s">
        <v>74</v>
      </c>
    </row>
    <row r="76" spans="1:31" ht="29.1" customHeight="1">
      <c r="A76" s="20" t="s">
        <v>41</v>
      </c>
      <c r="B76" s="34" t="s">
        <v>57</v>
      </c>
      <c r="C76" s="34" t="s">
        <v>74</v>
      </c>
      <c r="D76" s="34" t="s">
        <v>74</v>
      </c>
      <c r="E76" s="34" t="s">
        <v>74</v>
      </c>
      <c r="F76" s="34" t="s">
        <v>74</v>
      </c>
      <c r="G76" s="34" t="s">
        <v>74</v>
      </c>
      <c r="H76" s="34" t="s">
        <v>74</v>
      </c>
      <c r="I76" s="34" t="s">
        <v>74</v>
      </c>
      <c r="J76" s="35" t="s">
        <v>74</v>
      </c>
      <c r="K76" s="35" t="s">
        <v>74</v>
      </c>
      <c r="L76" s="35" t="s">
        <v>74</v>
      </c>
      <c r="M76" s="35" t="s">
        <v>74</v>
      </c>
      <c r="N76" s="35" t="s">
        <v>74</v>
      </c>
      <c r="O76" s="35" t="s">
        <v>74</v>
      </c>
      <c r="P76" s="35" t="s">
        <v>74</v>
      </c>
      <c r="Q76" s="35" t="s">
        <v>74</v>
      </c>
    </row>
    <row r="77" spans="1:31" ht="29.1" customHeight="1">
      <c r="A77" s="20" t="s">
        <v>42</v>
      </c>
      <c r="B77" s="34" t="s">
        <v>57</v>
      </c>
      <c r="C77" s="34" t="s">
        <v>74</v>
      </c>
      <c r="D77" s="34" t="s">
        <v>74</v>
      </c>
      <c r="E77" s="34" t="s">
        <v>74</v>
      </c>
      <c r="F77" s="34" t="s">
        <v>74</v>
      </c>
      <c r="G77" s="34" t="s">
        <v>74</v>
      </c>
      <c r="H77" s="34" t="s">
        <v>74</v>
      </c>
      <c r="I77" s="34" t="s">
        <v>74</v>
      </c>
      <c r="J77" s="35" t="s">
        <v>74</v>
      </c>
      <c r="K77" s="35" t="s">
        <v>74</v>
      </c>
      <c r="L77" s="35" t="s">
        <v>74</v>
      </c>
      <c r="M77" s="35" t="s">
        <v>74</v>
      </c>
      <c r="N77" s="35" t="s">
        <v>74</v>
      </c>
      <c r="O77" s="35" t="s">
        <v>74</v>
      </c>
      <c r="P77" s="35" t="s">
        <v>74</v>
      </c>
      <c r="Q77" s="35" t="s">
        <v>74</v>
      </c>
    </row>
    <row r="78" spans="1:31" s="25" customFormat="1" ht="29.1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0" customHeight="1">
      <c r="A79" s="26" t="s">
        <v>44</v>
      </c>
      <c r="B79" s="34" t="s">
        <v>57</v>
      </c>
      <c r="C79" s="34" t="s">
        <v>74</v>
      </c>
      <c r="D79" s="34" t="s">
        <v>74</v>
      </c>
      <c r="E79" s="34" t="s">
        <v>74</v>
      </c>
      <c r="F79" s="34" t="s">
        <v>74</v>
      </c>
      <c r="G79" s="34" t="s">
        <v>74</v>
      </c>
      <c r="H79" s="34" t="s">
        <v>74</v>
      </c>
      <c r="I79" s="34" t="s">
        <v>74</v>
      </c>
      <c r="J79" s="35" t="s">
        <v>74</v>
      </c>
      <c r="K79" s="35" t="s">
        <v>74</v>
      </c>
      <c r="L79" s="35" t="s">
        <v>74</v>
      </c>
      <c r="M79" s="35" t="s">
        <v>74</v>
      </c>
      <c r="N79" s="35" t="s">
        <v>74</v>
      </c>
      <c r="O79" s="35" t="s">
        <v>74</v>
      </c>
      <c r="P79" s="35" t="s">
        <v>74</v>
      </c>
      <c r="Q79" s="35" t="s">
        <v>74</v>
      </c>
    </row>
    <row r="80" spans="1:31" ht="30" customHeight="1">
      <c r="A80" s="26" t="s">
        <v>45</v>
      </c>
      <c r="B80" s="34" t="s">
        <v>74</v>
      </c>
      <c r="C80" s="34" t="s">
        <v>74</v>
      </c>
      <c r="D80" s="34" t="s">
        <v>74</v>
      </c>
      <c r="E80" s="34" t="s">
        <v>74</v>
      </c>
      <c r="F80" s="34" t="s">
        <v>74</v>
      </c>
      <c r="G80" s="34" t="s">
        <v>74</v>
      </c>
      <c r="H80" s="34" t="s">
        <v>74</v>
      </c>
      <c r="I80" s="34" t="s">
        <v>74</v>
      </c>
      <c r="J80" s="35" t="s">
        <v>74</v>
      </c>
      <c r="K80" s="35" t="s">
        <v>74</v>
      </c>
      <c r="L80" s="35" t="s">
        <v>74</v>
      </c>
      <c r="M80" s="35" t="s">
        <v>74</v>
      </c>
      <c r="N80" s="35" t="s">
        <v>74</v>
      </c>
      <c r="O80" s="35" t="s">
        <v>74</v>
      </c>
      <c r="P80" s="35" t="s">
        <v>74</v>
      </c>
      <c r="Q80" s="35" t="s">
        <v>74</v>
      </c>
    </row>
    <row r="81" spans="1:31" ht="30" customHeight="1">
      <c r="A81" s="26" t="s">
        <v>46</v>
      </c>
      <c r="B81" s="34" t="s">
        <v>74</v>
      </c>
      <c r="C81" s="34" t="s">
        <v>74</v>
      </c>
      <c r="D81" s="34" t="s">
        <v>74</v>
      </c>
      <c r="E81" s="34" t="s">
        <v>74</v>
      </c>
      <c r="F81" s="34" t="s">
        <v>74</v>
      </c>
      <c r="G81" s="34" t="s">
        <v>74</v>
      </c>
      <c r="H81" s="34" t="s">
        <v>74</v>
      </c>
      <c r="I81" s="34" t="s">
        <v>74</v>
      </c>
      <c r="J81" s="35" t="s">
        <v>74</v>
      </c>
      <c r="K81" s="35" t="s">
        <v>74</v>
      </c>
      <c r="L81" s="35" t="s">
        <v>74</v>
      </c>
      <c r="M81" s="35" t="s">
        <v>74</v>
      </c>
      <c r="N81" s="35" t="s">
        <v>74</v>
      </c>
      <c r="O81" s="35" t="s">
        <v>74</v>
      </c>
      <c r="P81" s="35" t="s">
        <v>74</v>
      </c>
      <c r="Q81" s="35" t="s">
        <v>74</v>
      </c>
    </row>
    <row r="82" spans="1:31">
      <c r="S82" s="25"/>
      <c r="T82" s="25"/>
      <c r="U82" s="25"/>
      <c r="V82" s="25"/>
      <c r="W82" s="25"/>
      <c r="X82" s="25"/>
      <c r="AB82" s="25"/>
      <c r="AC82" s="25"/>
      <c r="AD82" s="25"/>
      <c r="AE82" s="25"/>
    </row>
    <row r="87" spans="1:31">
      <c r="Y87" s="25"/>
      <c r="Z87" s="25"/>
      <c r="AA87" s="25"/>
    </row>
  </sheetData>
  <mergeCells count="14">
    <mergeCell ref="G3:I4"/>
    <mergeCell ref="G47:I48"/>
    <mergeCell ref="O3:Q4"/>
    <mergeCell ref="A45:Q45"/>
    <mergeCell ref="B2:Q2"/>
    <mergeCell ref="B3:B5"/>
    <mergeCell ref="C3:F4"/>
    <mergeCell ref="J3:J5"/>
    <mergeCell ref="K3:N4"/>
    <mergeCell ref="K47:N48"/>
    <mergeCell ref="O47:Q48"/>
    <mergeCell ref="B47:B49"/>
    <mergeCell ref="C47:F48"/>
    <mergeCell ref="J47:J49"/>
  </mergeCells>
  <pageMargins left="0.75" right="0.75" top="1" bottom="1" header="0.5" footer="0.5"/>
  <pageSetup paperSize="9" orientation="portrait" horizontalDpi="4294967292" vertic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/>
  </sheetPr>
  <dimension ref="A1:AE87"/>
  <sheetViews>
    <sheetView zoomScale="55" zoomScaleNormal="55" zoomScalePageLayoutView="85" workbookViewId="0">
      <selection activeCell="G15" sqref="G15"/>
    </sheetView>
  </sheetViews>
  <sheetFormatPr baseColWidth="10" defaultColWidth="10.875" defaultRowHeight="17.25"/>
  <cols>
    <col min="1" max="1" width="22.125" style="2" bestFit="1" customWidth="1"/>
    <col min="2" max="2" width="21.5" style="2" customWidth="1"/>
    <col min="3" max="3" width="19.375" style="2" customWidth="1"/>
    <col min="4" max="9" width="17.375" style="2" customWidth="1"/>
    <col min="10" max="10" width="14.875" style="2" customWidth="1"/>
    <col min="11" max="17" width="19" style="2" customWidth="1"/>
    <col min="18" max="18" width="15" style="2" customWidth="1"/>
    <col min="19" max="22" width="10.875" style="2"/>
    <col min="23" max="23" width="29.625" style="2" bestFit="1" customWidth="1"/>
    <col min="24" max="16384" width="10.875" style="2"/>
  </cols>
  <sheetData>
    <row r="1" spans="1:31" ht="24.95" customHeight="1">
      <c r="A1" s="1" t="s">
        <v>134</v>
      </c>
      <c r="C1" s="3"/>
      <c r="D1" s="3"/>
      <c r="E1" s="4"/>
      <c r="F1" s="5"/>
      <c r="G1" s="5"/>
      <c r="H1" s="5"/>
      <c r="I1" s="5"/>
    </row>
    <row r="2" spans="1:31" ht="4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1"/>
      <c r="R2" s="6"/>
    </row>
    <row r="3" spans="1:31" ht="30" customHeight="1">
      <c r="A3" s="7"/>
      <c r="B3" s="112" t="s">
        <v>54</v>
      </c>
      <c r="C3" s="129" t="s">
        <v>54</v>
      </c>
      <c r="D3" s="130"/>
      <c r="E3" s="130"/>
      <c r="F3" s="131"/>
      <c r="G3" s="129" t="s">
        <v>97</v>
      </c>
      <c r="H3" s="130"/>
      <c r="I3" s="131"/>
      <c r="J3" s="119" t="s">
        <v>2</v>
      </c>
      <c r="K3" s="139" t="s">
        <v>82</v>
      </c>
      <c r="L3" s="140"/>
      <c r="M3" s="140"/>
      <c r="N3" s="141"/>
      <c r="O3" s="139" t="s">
        <v>115</v>
      </c>
      <c r="P3" s="140"/>
      <c r="Q3" s="141"/>
      <c r="V3" s="8" t="s">
        <v>5</v>
      </c>
      <c r="W3" s="9" t="s">
        <v>6</v>
      </c>
    </row>
    <row r="4" spans="1:31" ht="26.1" customHeight="1">
      <c r="A4" s="7"/>
      <c r="B4" s="113"/>
      <c r="C4" s="132"/>
      <c r="D4" s="133"/>
      <c r="E4" s="133"/>
      <c r="F4" s="134"/>
      <c r="G4" s="132"/>
      <c r="H4" s="133"/>
      <c r="I4" s="134"/>
      <c r="J4" s="120"/>
      <c r="K4" s="142"/>
      <c r="L4" s="143"/>
      <c r="M4" s="143"/>
      <c r="N4" s="144"/>
      <c r="O4" s="142"/>
      <c r="P4" s="143"/>
      <c r="Q4" s="144"/>
      <c r="V4" s="10" t="s">
        <v>8</v>
      </c>
      <c r="W4" s="11" t="s">
        <v>9</v>
      </c>
    </row>
    <row r="5" spans="1:31" ht="26.1" customHeight="1">
      <c r="A5" s="7"/>
      <c r="B5" s="114"/>
      <c r="C5" s="12" t="s">
        <v>83</v>
      </c>
      <c r="D5" s="12" t="s">
        <v>84</v>
      </c>
      <c r="E5" s="12" t="s">
        <v>85</v>
      </c>
      <c r="F5" s="12" t="s">
        <v>86</v>
      </c>
      <c r="G5" s="12" t="s">
        <v>98</v>
      </c>
      <c r="H5" s="12" t="s">
        <v>94</v>
      </c>
      <c r="I5" s="12" t="s">
        <v>99</v>
      </c>
      <c r="J5" s="121"/>
      <c r="K5" s="13" t="s">
        <v>83</v>
      </c>
      <c r="L5" s="13" t="s">
        <v>84</v>
      </c>
      <c r="M5" s="13" t="s">
        <v>85</v>
      </c>
      <c r="N5" s="13" t="s">
        <v>86</v>
      </c>
      <c r="O5" s="13" t="s">
        <v>98</v>
      </c>
      <c r="P5" s="13" t="s">
        <v>94</v>
      </c>
      <c r="Q5" s="13" t="s">
        <v>99</v>
      </c>
      <c r="V5" s="10" t="s">
        <v>10</v>
      </c>
      <c r="W5" s="11" t="s">
        <v>11</v>
      </c>
      <c r="X5" s="72"/>
      <c r="AB5" s="72"/>
    </row>
    <row r="6" spans="1:31" ht="29.1" customHeight="1">
      <c r="A6" s="15" t="s">
        <v>12</v>
      </c>
      <c r="B6" s="40">
        <v>9.3061198811815155E-2</v>
      </c>
      <c r="C6" s="40">
        <v>5.5397307218500419E-2</v>
      </c>
      <c r="D6" s="40">
        <v>3.7663891593314736E-2</v>
      </c>
      <c r="E6" s="40">
        <v>0</v>
      </c>
      <c r="F6" s="40">
        <v>0</v>
      </c>
      <c r="G6" s="40">
        <v>0</v>
      </c>
      <c r="H6" s="40">
        <v>1.114223459635561E-2</v>
      </c>
      <c r="I6" s="40">
        <v>8.191896421545955E-2</v>
      </c>
      <c r="J6" s="16">
        <v>27.306321405153184</v>
      </c>
      <c r="K6" s="77">
        <v>19.773543086490239</v>
      </c>
      <c r="L6" s="77">
        <v>7.5327783186629471</v>
      </c>
      <c r="M6" s="77">
        <v>0</v>
      </c>
      <c r="N6" s="77">
        <v>0</v>
      </c>
      <c r="O6" s="77">
        <v>0</v>
      </c>
      <c r="P6" s="77">
        <v>3.7663891593314736</v>
      </c>
      <c r="Q6" s="77">
        <v>23.53993224582171</v>
      </c>
      <c r="T6"/>
      <c r="U6" s="76"/>
      <c r="V6" s="18" t="s">
        <v>14</v>
      </c>
      <c r="W6" s="19" t="s">
        <v>15</v>
      </c>
      <c r="X6" s="76"/>
      <c r="Y6" s="39"/>
      <c r="Z6" s="73"/>
      <c r="AA6" s="73"/>
      <c r="AB6" s="73"/>
      <c r="AC6" s="73"/>
      <c r="AD6" s="73"/>
      <c r="AE6" s="73"/>
    </row>
    <row r="7" spans="1:31" ht="29.1" customHeight="1">
      <c r="A7" s="20" t="s">
        <v>16</v>
      </c>
      <c r="B7" s="40">
        <v>9.2868721500342401E-3</v>
      </c>
      <c r="C7" s="40">
        <v>0</v>
      </c>
      <c r="D7" s="40">
        <v>9.2868721500342401E-3</v>
      </c>
      <c r="E7" s="40">
        <v>0</v>
      </c>
      <c r="F7" s="40">
        <v>0</v>
      </c>
      <c r="G7" s="40">
        <v>0</v>
      </c>
      <c r="H7" s="40">
        <v>0</v>
      </c>
      <c r="I7" s="40">
        <v>9.2868721500342401E-3</v>
      </c>
      <c r="J7" s="16">
        <v>0.92868721500342399</v>
      </c>
      <c r="K7" s="77">
        <v>0</v>
      </c>
      <c r="L7" s="77">
        <v>0.92868721500342399</v>
      </c>
      <c r="M7" s="77">
        <v>0</v>
      </c>
      <c r="N7" s="77">
        <v>0</v>
      </c>
      <c r="O7" s="77">
        <v>0</v>
      </c>
      <c r="P7" s="77">
        <v>0</v>
      </c>
      <c r="Q7" s="77">
        <v>0.92868721500342399</v>
      </c>
      <c r="T7"/>
      <c r="U7" s="76"/>
      <c r="V7" s="76"/>
      <c r="W7" s="76"/>
      <c r="X7" s="76"/>
      <c r="Y7" s="39"/>
      <c r="Z7" s="73"/>
      <c r="AA7" s="73"/>
      <c r="AB7" s="73"/>
      <c r="AC7" s="73"/>
      <c r="AD7" s="73"/>
      <c r="AE7" s="73"/>
    </row>
    <row r="8" spans="1:31" ht="29.1" customHeight="1">
      <c r="A8" s="20" t="s">
        <v>17</v>
      </c>
      <c r="B8" s="40">
        <v>0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16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</row>
    <row r="9" spans="1:31" ht="29.1" customHeight="1">
      <c r="A9" s="20" t="s">
        <v>18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16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</row>
    <row r="10" spans="1:31" ht="29.1" customHeight="1">
      <c r="A10" s="20" t="s">
        <v>19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16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</row>
    <row r="11" spans="1:31" ht="29.1" customHeight="1">
      <c r="A11" s="20" t="s">
        <v>20</v>
      </c>
      <c r="B11" s="40">
        <v>1.1512267062042921E-2</v>
      </c>
      <c r="C11" s="40">
        <v>3.2892191605836917E-3</v>
      </c>
      <c r="D11" s="40">
        <v>8.2230479014592291E-3</v>
      </c>
      <c r="E11" s="40">
        <v>0</v>
      </c>
      <c r="F11" s="40">
        <v>0</v>
      </c>
      <c r="G11" s="40">
        <v>0</v>
      </c>
      <c r="H11" s="40">
        <v>0</v>
      </c>
      <c r="I11" s="40">
        <v>1.1512267062042921E-2</v>
      </c>
      <c r="J11" s="16">
        <v>2.8780667655107299</v>
      </c>
      <c r="K11" s="77">
        <v>1.2334571852188843</v>
      </c>
      <c r="L11" s="77">
        <v>1.6446095802918457</v>
      </c>
      <c r="M11" s="77">
        <v>0</v>
      </c>
      <c r="N11" s="77">
        <v>0</v>
      </c>
      <c r="O11" s="77">
        <v>0</v>
      </c>
      <c r="P11" s="77">
        <v>0</v>
      </c>
      <c r="Q11" s="77">
        <v>2.8780667655107299</v>
      </c>
      <c r="T11"/>
      <c r="U11" s="76"/>
      <c r="V11" s="76"/>
      <c r="W11" s="76"/>
      <c r="X11" s="76"/>
      <c r="Y11" s="39"/>
      <c r="Z11" s="73"/>
      <c r="AA11" s="73"/>
      <c r="AB11" s="73"/>
      <c r="AC11" s="73"/>
      <c r="AD11" s="73"/>
      <c r="AE11" s="73"/>
    </row>
    <row r="12" spans="1:31" ht="29.1" customHeight="1">
      <c r="A12" s="20" t="s">
        <v>21</v>
      </c>
      <c r="B12" s="40">
        <v>1.2302569814388014E-3</v>
      </c>
      <c r="C12" s="40">
        <v>1.2302569814388014E-3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1.2302569814388014E-3</v>
      </c>
      <c r="J12" s="16">
        <v>0.5272529920452006</v>
      </c>
      <c r="K12" s="77">
        <v>0.5272529920452006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0.5272529920452006</v>
      </c>
      <c r="T12"/>
      <c r="U12" s="76"/>
      <c r="V12" s="76"/>
      <c r="W12" s="76"/>
      <c r="X12" s="76"/>
      <c r="Y12" s="39"/>
      <c r="Z12" s="73"/>
      <c r="AA12" s="73"/>
      <c r="AB12" s="73"/>
      <c r="AC12" s="73"/>
      <c r="AD12" s="73"/>
      <c r="AE12" s="73"/>
    </row>
    <row r="13" spans="1:31" ht="29.1" customHeight="1">
      <c r="A13" s="20" t="s">
        <v>22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16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31" ht="29.1" customHeight="1">
      <c r="A14" s="20" t="s">
        <v>23</v>
      </c>
      <c r="B14" s="40">
        <v>3.7577562159757574E-3</v>
      </c>
      <c r="C14" s="40">
        <v>3.7577562159757574E-3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3.7577562159757574E-3</v>
      </c>
      <c r="J14" s="16">
        <v>0.8671745113790208</v>
      </c>
      <c r="K14" s="77">
        <v>0.8671745113790208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0.8671745113790208</v>
      </c>
    </row>
    <row r="15" spans="1:31" ht="29.1" customHeight="1">
      <c r="A15" s="20" t="s">
        <v>24</v>
      </c>
      <c r="B15" s="40">
        <v>5.707960206065784E-3</v>
      </c>
      <c r="C15" s="40">
        <v>0</v>
      </c>
      <c r="D15" s="40">
        <v>5.707960206065784E-3</v>
      </c>
      <c r="E15" s="40">
        <v>0</v>
      </c>
      <c r="F15" s="40">
        <v>0</v>
      </c>
      <c r="G15" s="40">
        <v>0</v>
      </c>
      <c r="H15" s="40">
        <v>0</v>
      </c>
      <c r="I15" s="40">
        <v>5.707960206065784E-3</v>
      </c>
      <c r="J15" s="16">
        <v>1.1415920412131568</v>
      </c>
      <c r="K15" s="77">
        <v>0</v>
      </c>
      <c r="L15" s="77">
        <v>1.1415920412131568</v>
      </c>
      <c r="M15" s="77">
        <v>0</v>
      </c>
      <c r="N15" s="77">
        <v>0</v>
      </c>
      <c r="O15" s="77">
        <v>0</v>
      </c>
      <c r="P15" s="77">
        <v>0</v>
      </c>
      <c r="Q15" s="77">
        <v>1.1415920412131568</v>
      </c>
      <c r="Z15" s="73"/>
      <c r="AA15" s="73"/>
      <c r="AB15" s="73"/>
      <c r="AC15" s="73"/>
      <c r="AD15" s="73"/>
      <c r="AE15" s="73"/>
    </row>
    <row r="16" spans="1:31" ht="29.1" customHeight="1">
      <c r="A16" s="21" t="s">
        <v>25</v>
      </c>
      <c r="B16" s="40">
        <v>0.13176792342841917</v>
      </c>
      <c r="C16" s="40">
        <v>5.0835844108022686E-2</v>
      </c>
      <c r="D16" s="40">
        <v>8.0932079320396477E-2</v>
      </c>
      <c r="E16" s="40">
        <v>0</v>
      </c>
      <c r="F16" s="40">
        <v>0</v>
      </c>
      <c r="G16" s="40">
        <v>0</v>
      </c>
      <c r="H16" s="40">
        <v>1.000539734453915E-2</v>
      </c>
      <c r="I16" s="40">
        <v>0.12176252608388001</v>
      </c>
      <c r="J16" s="16">
        <v>32.338639212171501</v>
      </c>
      <c r="K16" s="77">
        <v>20.964082231011208</v>
      </c>
      <c r="L16" s="77">
        <v>11.374556981160296</v>
      </c>
      <c r="M16" s="77">
        <v>0</v>
      </c>
      <c r="N16" s="77">
        <v>0</v>
      </c>
      <c r="O16" s="77">
        <v>0</v>
      </c>
      <c r="P16" s="77">
        <v>4.4386367546117746</v>
      </c>
      <c r="Q16" s="77">
        <v>27.900002457559722</v>
      </c>
      <c r="U16" s="76"/>
      <c r="V16" s="76"/>
      <c r="W16" s="76"/>
      <c r="X16" s="76"/>
      <c r="Y16" s="39"/>
      <c r="Z16" s="73"/>
      <c r="AA16" s="73"/>
      <c r="AB16" s="73"/>
      <c r="AC16" s="73"/>
      <c r="AD16" s="73"/>
      <c r="AE16" s="73"/>
    </row>
    <row r="17" spans="1:31" ht="29.1" customHeight="1">
      <c r="A17" s="20" t="s">
        <v>26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16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</row>
    <row r="18" spans="1:31" ht="29.1" customHeight="1">
      <c r="A18" s="20" t="s">
        <v>27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16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</row>
    <row r="19" spans="1:31" ht="29.1" customHeight="1">
      <c r="A19" s="20" t="s">
        <v>28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16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1:31" ht="29.1" customHeight="1">
      <c r="A20" s="20" t="s">
        <v>29</v>
      </c>
      <c r="B20" s="40">
        <v>3.5978311425352731E-2</v>
      </c>
      <c r="C20" s="40">
        <v>2.1903164979349667E-2</v>
      </c>
      <c r="D20" s="40">
        <v>1.4075146446003061E-2</v>
      </c>
      <c r="E20" s="40">
        <v>0</v>
      </c>
      <c r="F20" s="40">
        <v>0</v>
      </c>
      <c r="G20" s="40">
        <v>0</v>
      </c>
      <c r="H20" s="40">
        <v>2.0506835881593864E-3</v>
      </c>
      <c r="I20" s="40">
        <v>3.3927627837193344E-2</v>
      </c>
      <c r="J20" s="16">
        <v>9.6918366129896683</v>
      </c>
      <c r="K20" s="77">
        <v>8.0140045863138063</v>
      </c>
      <c r="L20" s="77">
        <v>1.6778320266758615</v>
      </c>
      <c r="M20" s="77">
        <v>0</v>
      </c>
      <c r="N20" s="77">
        <v>0</v>
      </c>
      <c r="O20" s="77">
        <v>0</v>
      </c>
      <c r="P20" s="77">
        <v>0.57010803605821581</v>
      </c>
      <c r="Q20" s="77">
        <v>9.1217285769314529</v>
      </c>
      <c r="U20" s="76"/>
      <c r="V20" s="76"/>
      <c r="W20" s="76"/>
      <c r="X20" s="76"/>
      <c r="Y20" s="39"/>
      <c r="Z20" s="73"/>
      <c r="AA20" s="73"/>
      <c r="AB20" s="73"/>
      <c r="AC20" s="73"/>
      <c r="AD20" s="73"/>
      <c r="AE20" s="73"/>
    </row>
    <row r="21" spans="1:31" ht="29.1" customHeight="1">
      <c r="A21" s="20" t="s">
        <v>30</v>
      </c>
      <c r="B21" s="40">
        <v>2.2627136079215814E-2</v>
      </c>
      <c r="C21" s="40">
        <v>1.4740727080549899E-2</v>
      </c>
      <c r="D21" s="40">
        <v>7.8864089986659149E-3</v>
      </c>
      <c r="E21" s="40">
        <v>0</v>
      </c>
      <c r="F21" s="40">
        <v>0</v>
      </c>
      <c r="G21" s="40">
        <v>0</v>
      </c>
      <c r="H21" s="40">
        <v>0</v>
      </c>
      <c r="I21" s="40">
        <v>2.2627136079215814E-2</v>
      </c>
      <c r="J21" s="16">
        <v>6.1719722598254982</v>
      </c>
      <c r="K21" s="77">
        <v>5.1433102165212485</v>
      </c>
      <c r="L21" s="77">
        <v>1.0286620433042499</v>
      </c>
      <c r="M21" s="77">
        <v>0</v>
      </c>
      <c r="N21" s="77">
        <v>0</v>
      </c>
      <c r="O21" s="77">
        <v>0</v>
      </c>
      <c r="P21" s="77">
        <v>0</v>
      </c>
      <c r="Q21" s="77">
        <v>6.1719722598254982</v>
      </c>
    </row>
    <row r="22" spans="1:31" ht="29.1" customHeight="1">
      <c r="A22" s="20" t="s">
        <v>31</v>
      </c>
      <c r="B22" s="40">
        <v>0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16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</row>
    <row r="23" spans="1:31" ht="29.1" customHeight="1">
      <c r="A23" s="20" t="s">
        <v>32</v>
      </c>
      <c r="B23" s="40">
        <v>0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16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1:31" ht="29.1" customHeight="1">
      <c r="A24" s="20" t="s">
        <v>33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16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</row>
    <row r="25" spans="1:31" ht="29.1" customHeight="1">
      <c r="A25" s="20" t="s">
        <v>34</v>
      </c>
      <c r="B25" s="40">
        <v>5.1208763541100389E-3</v>
      </c>
      <c r="C25" s="40">
        <v>5.1208763541100389E-3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5.1208763541100389E-3</v>
      </c>
      <c r="J25" s="16">
        <v>1.3966026420300106</v>
      </c>
      <c r="K25" s="77">
        <v>1.3966026420300106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1.3966026420300106</v>
      </c>
      <c r="Z25" s="73"/>
      <c r="AA25" s="73"/>
      <c r="AB25" s="73"/>
      <c r="AC25" s="73"/>
      <c r="AD25" s="73"/>
      <c r="AE25" s="73"/>
    </row>
    <row r="26" spans="1:31" ht="29.1" customHeight="1">
      <c r="A26" s="20" t="s">
        <v>35</v>
      </c>
      <c r="B26" s="40">
        <v>6.2985881237661101E-3</v>
      </c>
      <c r="C26" s="40">
        <v>0</v>
      </c>
      <c r="D26" s="40">
        <v>6.2985881237661101E-3</v>
      </c>
      <c r="E26" s="40">
        <v>0</v>
      </c>
      <c r="F26" s="40">
        <v>0</v>
      </c>
      <c r="G26" s="40">
        <v>0</v>
      </c>
      <c r="H26" s="40">
        <v>0</v>
      </c>
      <c r="I26" s="40">
        <v>6.2985881237661101E-3</v>
      </c>
      <c r="J26" s="16">
        <v>1.259717624753222</v>
      </c>
      <c r="K26" s="77">
        <v>0</v>
      </c>
      <c r="L26" s="77">
        <v>1.259717624753222</v>
      </c>
      <c r="M26" s="77">
        <v>0</v>
      </c>
      <c r="N26" s="77">
        <v>0</v>
      </c>
      <c r="O26" s="77">
        <v>0</v>
      </c>
      <c r="P26" s="77">
        <v>0</v>
      </c>
      <c r="Q26" s="77">
        <v>1.259717624753222</v>
      </c>
      <c r="T26"/>
      <c r="U26" s="76"/>
      <c r="V26" s="76"/>
      <c r="W26" s="76"/>
      <c r="X26" s="76"/>
      <c r="Y26" s="39"/>
      <c r="Z26" s="73"/>
      <c r="AA26" s="73"/>
      <c r="AB26" s="73"/>
      <c r="AC26" s="73"/>
      <c r="AD26" s="73"/>
      <c r="AE26" s="73"/>
    </row>
    <row r="27" spans="1:31" ht="29.1" customHeight="1">
      <c r="A27" s="20" t="s">
        <v>36</v>
      </c>
      <c r="B27" s="40">
        <v>0.12214207073853882</v>
      </c>
      <c r="C27" s="40">
        <v>0</v>
      </c>
      <c r="D27" s="40">
        <v>7.2891235763321557E-2</v>
      </c>
      <c r="E27" s="40">
        <v>4.9250834975217268E-2</v>
      </c>
      <c r="F27" s="40">
        <v>0</v>
      </c>
      <c r="G27" s="40">
        <v>0</v>
      </c>
      <c r="H27" s="40">
        <v>7.2891235763321557E-2</v>
      </c>
      <c r="I27" s="40">
        <v>4.9250834975217268E-2</v>
      </c>
      <c r="J27" s="16">
        <v>7.3876252462825898</v>
      </c>
      <c r="K27" s="77">
        <v>0</v>
      </c>
      <c r="L27" s="77">
        <v>5.9101001970260718</v>
      </c>
      <c r="M27" s="77">
        <v>1.477525049256518</v>
      </c>
      <c r="N27" s="77">
        <v>0</v>
      </c>
      <c r="O27" s="77">
        <v>0</v>
      </c>
      <c r="P27" s="77">
        <v>5.9101001970260718</v>
      </c>
      <c r="Q27" s="77">
        <v>1.477525049256518</v>
      </c>
      <c r="Z27" s="73"/>
      <c r="AA27" s="73"/>
      <c r="AB27" s="73"/>
      <c r="AC27" s="73"/>
      <c r="AD27" s="73"/>
      <c r="AE27" s="73"/>
    </row>
    <row r="28" spans="1:31" ht="29.1" customHeight="1">
      <c r="A28" s="20" t="s">
        <v>37</v>
      </c>
      <c r="B28" s="40">
        <v>1.0731870554594181E-2</v>
      </c>
      <c r="C28" s="40">
        <v>2.7823368104503434E-3</v>
      </c>
      <c r="D28" s="40">
        <v>7.9495337441438385E-3</v>
      </c>
      <c r="E28" s="40">
        <v>0</v>
      </c>
      <c r="F28" s="40">
        <v>0</v>
      </c>
      <c r="G28" s="40">
        <v>0</v>
      </c>
      <c r="H28" s="40">
        <v>0</v>
      </c>
      <c r="I28" s="40">
        <v>1.0731870554594182E-2</v>
      </c>
      <c r="J28" s="16">
        <v>1.1924300616215757</v>
      </c>
      <c r="K28" s="77">
        <v>0.59621503081078775</v>
      </c>
      <c r="L28" s="77">
        <v>0.59621503081078786</v>
      </c>
      <c r="M28" s="77">
        <v>0</v>
      </c>
      <c r="N28" s="77">
        <v>0</v>
      </c>
      <c r="O28" s="77">
        <v>0</v>
      </c>
      <c r="P28" s="77">
        <v>0</v>
      </c>
      <c r="Q28" s="77">
        <v>1.1924300616215757</v>
      </c>
    </row>
    <row r="29" spans="1:31" ht="29.1" customHeight="1">
      <c r="A29" s="20" t="s">
        <v>38</v>
      </c>
      <c r="B29" s="40"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16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T29"/>
      <c r="U29" s="76"/>
      <c r="V29" s="76"/>
      <c r="W29" s="76"/>
      <c r="X29" s="76"/>
      <c r="Y29" s="39"/>
      <c r="Z29" s="73"/>
      <c r="AA29" s="73"/>
      <c r="AB29" s="73"/>
      <c r="AC29" s="73"/>
      <c r="AD29" s="73"/>
      <c r="AE29" s="73"/>
    </row>
    <row r="30" spans="1:31" ht="29.1" customHeight="1">
      <c r="A30" s="20" t="s">
        <v>39</v>
      </c>
      <c r="B30" s="40">
        <v>0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16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1:31" ht="29.1" customHeight="1">
      <c r="A31" s="20" t="s">
        <v>40</v>
      </c>
      <c r="B31" s="40">
        <v>8.1915442467795242E-3</v>
      </c>
      <c r="C31" s="40">
        <v>8.1915442467795242E-3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8.1915442467795242E-3</v>
      </c>
      <c r="J31" s="16">
        <v>3.0718290925423211</v>
      </c>
      <c r="K31" s="77">
        <v>3.0718290925423211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3.0718290925423211</v>
      </c>
      <c r="U31" s="76"/>
      <c r="V31" s="76"/>
      <c r="W31" s="76"/>
      <c r="X31" s="76"/>
      <c r="Y31" s="39"/>
      <c r="Z31" s="73"/>
      <c r="AA31" s="73"/>
      <c r="AB31" s="73"/>
      <c r="AC31" s="73"/>
      <c r="AD31" s="73"/>
      <c r="AE31" s="73"/>
    </row>
    <row r="32" spans="1:31" ht="29.1" customHeight="1">
      <c r="A32" s="20" t="s">
        <v>41</v>
      </c>
      <c r="B32" s="40">
        <v>8.2113177546562586E-3</v>
      </c>
      <c r="C32" s="40">
        <v>0</v>
      </c>
      <c r="D32" s="40">
        <v>8.2113177546562586E-3</v>
      </c>
      <c r="E32" s="40">
        <v>0</v>
      </c>
      <c r="F32" s="40">
        <v>0</v>
      </c>
      <c r="G32" s="40">
        <v>0</v>
      </c>
      <c r="H32" s="40">
        <v>0</v>
      </c>
      <c r="I32" s="40">
        <v>8.2113177546562586E-3</v>
      </c>
      <c r="J32" s="16">
        <v>0.82113177546562588</v>
      </c>
      <c r="K32" s="77">
        <v>0</v>
      </c>
      <c r="L32" s="77">
        <v>0.82113177546562588</v>
      </c>
      <c r="M32" s="77">
        <v>0</v>
      </c>
      <c r="N32" s="77">
        <v>0</v>
      </c>
      <c r="O32" s="77">
        <v>0</v>
      </c>
      <c r="P32" s="77">
        <v>0</v>
      </c>
      <c r="Q32" s="77">
        <v>0.82113177546562588</v>
      </c>
      <c r="T32"/>
      <c r="U32" s="76"/>
      <c r="V32" s="76"/>
      <c r="W32" s="76"/>
      <c r="X32" s="76"/>
      <c r="Y32" s="39"/>
      <c r="Z32" s="73"/>
      <c r="AA32" s="73"/>
      <c r="AB32" s="73"/>
      <c r="AC32" s="73"/>
      <c r="AD32" s="73"/>
      <c r="AE32" s="73"/>
    </row>
    <row r="33" spans="1:31" ht="29.1" customHeight="1">
      <c r="A33" s="22" t="s">
        <v>42</v>
      </c>
      <c r="B33" s="40">
        <v>1.3815929567260882E-2</v>
      </c>
      <c r="C33" s="40">
        <v>2.7631859134521759E-3</v>
      </c>
      <c r="D33" s="40">
        <v>1.1052743653808704E-2</v>
      </c>
      <c r="E33" s="40">
        <v>0</v>
      </c>
      <c r="F33" s="40">
        <v>0</v>
      </c>
      <c r="G33" s="40">
        <v>0</v>
      </c>
      <c r="H33" s="40">
        <v>0</v>
      </c>
      <c r="I33" s="40">
        <v>1.381592956726088E-2</v>
      </c>
      <c r="J33" s="16">
        <v>2.4868673221069582</v>
      </c>
      <c r="K33" s="77">
        <v>0.82895577403565279</v>
      </c>
      <c r="L33" s="77">
        <v>1.6579115480713056</v>
      </c>
      <c r="M33" s="77">
        <v>0</v>
      </c>
      <c r="N33" s="77">
        <v>0</v>
      </c>
      <c r="O33" s="77">
        <v>0</v>
      </c>
      <c r="P33" s="77">
        <v>0</v>
      </c>
      <c r="Q33" s="77">
        <v>2.4868673221069582</v>
      </c>
      <c r="Z33" s="73"/>
      <c r="AA33" s="73"/>
      <c r="AB33" s="73"/>
      <c r="AC33" s="73"/>
      <c r="AD33" s="73"/>
      <c r="AE33" s="73"/>
    </row>
    <row r="34" spans="1:31" s="24" customFormat="1" ht="29.1" customHeight="1">
      <c r="A34" s="23" t="s">
        <v>43</v>
      </c>
      <c r="B34" s="41">
        <v>0.48944187970006614</v>
      </c>
      <c r="C34" s="41">
        <v>0.17001221906921302</v>
      </c>
      <c r="D34" s="41">
        <v>0.27017882565563595</v>
      </c>
      <c r="E34" s="41">
        <v>4.9250834975217268E-2</v>
      </c>
      <c r="F34" s="41">
        <v>0</v>
      </c>
      <c r="G34" s="41">
        <v>0</v>
      </c>
      <c r="H34" s="41">
        <v>9.6089551292375702E-2</v>
      </c>
      <c r="I34" s="41">
        <v>0.39335232840769041</v>
      </c>
      <c r="J34" s="46">
        <v>99.467746780093705</v>
      </c>
      <c r="K34" s="78">
        <v>62.416427348398393</v>
      </c>
      <c r="L34" s="78">
        <v>35.573794382438791</v>
      </c>
      <c r="M34" s="78">
        <v>1.477525049256518</v>
      </c>
      <c r="N34" s="78">
        <v>0</v>
      </c>
      <c r="O34" s="78">
        <v>0</v>
      </c>
      <c r="P34" s="78">
        <v>14.685234147027536</v>
      </c>
      <c r="Q34" s="78">
        <v>84.782512633066148</v>
      </c>
      <c r="S34" s="2"/>
      <c r="T34" s="2"/>
      <c r="U34" s="2"/>
      <c r="V34" s="2"/>
      <c r="W34" s="2"/>
      <c r="X34" s="2"/>
      <c r="Y34" s="39"/>
      <c r="Z34" s="2"/>
      <c r="AA34" s="2"/>
      <c r="AB34" s="2"/>
      <c r="AC34" s="2"/>
      <c r="AD34" s="2"/>
      <c r="AE34" s="2"/>
    </row>
    <row r="35" spans="1:31" s="25" customFormat="1" ht="29.1" customHeight="1">
      <c r="B35" s="42"/>
      <c r="C35" s="42"/>
      <c r="D35" s="42"/>
      <c r="E35" s="42"/>
      <c r="F35" s="42"/>
      <c r="G35" s="42"/>
      <c r="H35" s="42"/>
      <c r="I35" s="42"/>
      <c r="K35" s="76"/>
      <c r="L35" s="76"/>
      <c r="M35" s="76"/>
      <c r="N35" s="76"/>
      <c r="O35" s="76"/>
      <c r="P35" s="76"/>
      <c r="Q35" s="7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30" customHeight="1">
      <c r="A36" s="26" t="s">
        <v>44</v>
      </c>
      <c r="B36" s="40">
        <v>0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16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T36"/>
      <c r="U36" s="76"/>
      <c r="V36" s="76"/>
      <c r="W36" s="76"/>
      <c r="X36" s="76"/>
      <c r="Y36" s="39"/>
      <c r="Z36" s="73"/>
      <c r="AA36" s="73"/>
      <c r="AB36" s="73"/>
      <c r="AC36" s="73"/>
      <c r="AD36" s="73"/>
      <c r="AE36" s="73"/>
    </row>
    <row r="37" spans="1:31" ht="30" customHeight="1">
      <c r="A37" s="26" t="s">
        <v>45</v>
      </c>
      <c r="B37" s="40">
        <v>8.4333333333333326E-3</v>
      </c>
      <c r="C37" s="40">
        <v>8.4333333333333326E-3</v>
      </c>
      <c r="D37" s="40">
        <v>0</v>
      </c>
      <c r="E37" s="40">
        <v>0</v>
      </c>
      <c r="F37" s="40">
        <v>0</v>
      </c>
      <c r="G37" s="40">
        <v>0</v>
      </c>
      <c r="H37" s="40">
        <v>9.999999999999998E-4</v>
      </c>
      <c r="I37" s="40">
        <v>7.4333333333333326E-3</v>
      </c>
      <c r="J37" s="16">
        <v>3.9999999999999991</v>
      </c>
      <c r="K37" s="77">
        <v>3.9999999999999991</v>
      </c>
      <c r="L37" s="77">
        <v>0</v>
      </c>
      <c r="M37" s="77">
        <v>0</v>
      </c>
      <c r="N37" s="77">
        <v>0</v>
      </c>
      <c r="O37" s="77">
        <v>0</v>
      </c>
      <c r="P37" s="77">
        <v>0.99999999999999978</v>
      </c>
      <c r="Q37" s="77">
        <v>2.9999999999999991</v>
      </c>
      <c r="U37" s="76"/>
      <c r="V37" s="76"/>
      <c r="W37" s="76"/>
      <c r="X37" s="76"/>
      <c r="Y37" s="39"/>
      <c r="Z37" s="73"/>
      <c r="AA37" s="73"/>
      <c r="AB37" s="73"/>
      <c r="AC37" s="73"/>
      <c r="AD37" s="73"/>
      <c r="AE37" s="73"/>
    </row>
    <row r="38" spans="1:31" ht="30" customHeight="1">
      <c r="A38" s="26" t="s">
        <v>46</v>
      </c>
      <c r="B38" s="40">
        <v>2.8000000000000004E-2</v>
      </c>
      <c r="C38" s="40">
        <v>2.8000000000000004E-2</v>
      </c>
      <c r="D38" s="40">
        <v>0</v>
      </c>
      <c r="E38" s="40">
        <v>0</v>
      </c>
      <c r="F38" s="40">
        <v>0</v>
      </c>
      <c r="G38" s="40">
        <v>2.8000000000000004E-2</v>
      </c>
      <c r="H38" s="40">
        <v>0</v>
      </c>
      <c r="I38" s="40">
        <v>0</v>
      </c>
      <c r="J38" s="16">
        <v>7.0000000000000009</v>
      </c>
      <c r="K38" s="16">
        <v>7.0000000000000009</v>
      </c>
      <c r="L38" s="16">
        <v>0</v>
      </c>
      <c r="M38" s="16">
        <v>0</v>
      </c>
      <c r="N38" s="16">
        <v>0</v>
      </c>
      <c r="O38" s="16">
        <v>7.0000000000000009</v>
      </c>
      <c r="P38" s="16">
        <v>0</v>
      </c>
      <c r="Q38" s="16">
        <v>0</v>
      </c>
      <c r="S38" s="24"/>
    </row>
    <row r="39" spans="1:31" s="25" customFormat="1" ht="30" customHeight="1">
      <c r="A39" s="27"/>
      <c r="B39" s="28"/>
      <c r="C39" s="28"/>
      <c r="D39" s="28"/>
      <c r="E39" s="28"/>
      <c r="F39" s="28"/>
      <c r="G39" s="28"/>
      <c r="H39" s="28"/>
      <c r="I39" s="28"/>
      <c r="K39" s="2"/>
      <c r="L39" s="2"/>
      <c r="M39" s="2"/>
      <c r="N39" s="2"/>
      <c r="O39" s="2"/>
      <c r="P39" s="2"/>
      <c r="Q39" s="2"/>
      <c r="R39" s="2"/>
      <c r="Y39" s="2"/>
      <c r="Z39" s="2"/>
      <c r="AA39" s="2"/>
    </row>
    <row r="40" spans="1:31" s="24" customFormat="1" ht="36" customHeight="1">
      <c r="A40" s="29" t="s">
        <v>7</v>
      </c>
      <c r="B40" s="30">
        <v>0.52587521303339946</v>
      </c>
      <c r="C40" s="57">
        <v>0.20644555240254633</v>
      </c>
      <c r="D40" s="57">
        <v>0.27017882565563595</v>
      </c>
      <c r="E40" s="57">
        <v>4.9250834975217268E-2</v>
      </c>
      <c r="F40" s="57">
        <v>0</v>
      </c>
      <c r="G40" s="57">
        <v>2.8000000000000004E-2</v>
      </c>
      <c r="H40" s="57">
        <v>9.7089551292375703E-2</v>
      </c>
      <c r="I40" s="57">
        <v>0.40078566174102376</v>
      </c>
      <c r="J40" s="46">
        <v>110.46774678009371</v>
      </c>
      <c r="K40" s="31">
        <v>73.416427348398386</v>
      </c>
      <c r="L40" s="31">
        <v>35.573794382438791</v>
      </c>
      <c r="M40" s="31">
        <v>1.477525049256518</v>
      </c>
      <c r="N40" s="31">
        <v>0</v>
      </c>
      <c r="O40" s="31">
        <v>7.0000000000000009</v>
      </c>
      <c r="P40" s="31">
        <v>15.685234147027536</v>
      </c>
      <c r="Q40" s="31">
        <v>87.782512633066148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>
      <c r="Y41" s="73"/>
    </row>
    <row r="42" spans="1:31">
      <c r="Y42" s="73"/>
    </row>
    <row r="43" spans="1:31">
      <c r="S43" s="25"/>
      <c r="T43" s="25"/>
      <c r="U43" s="25"/>
      <c r="V43" s="25"/>
      <c r="W43" s="25"/>
      <c r="X43" s="25"/>
      <c r="Y43" s="24"/>
      <c r="Z43" s="24"/>
      <c r="AA43" s="24"/>
      <c r="AB43" s="25"/>
      <c r="AC43" s="25"/>
      <c r="AD43" s="25"/>
      <c r="AE43" s="25"/>
    </row>
    <row r="44" spans="1:31" ht="18" thickBot="1">
      <c r="S44" s="24"/>
      <c r="T44" s="24"/>
      <c r="U44" s="24"/>
      <c r="V44" s="24"/>
      <c r="W44" s="24"/>
      <c r="X44" s="24"/>
      <c r="Y44" s="25"/>
      <c r="Z44" s="25"/>
      <c r="AA44" s="25"/>
      <c r="AB44" s="24"/>
      <c r="AC44" s="24"/>
      <c r="AD44" s="24"/>
      <c r="AE44" s="24"/>
    </row>
    <row r="45" spans="1:31" ht="32.25" thickBot="1">
      <c r="A45" s="169" t="s">
        <v>47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1"/>
    </row>
    <row r="47" spans="1:31" ht="30" customHeight="1">
      <c r="A47" s="7"/>
      <c r="B47" s="172" t="s">
        <v>1</v>
      </c>
      <c r="C47" s="129" t="s">
        <v>54</v>
      </c>
      <c r="D47" s="130"/>
      <c r="E47" s="130"/>
      <c r="F47" s="131"/>
      <c r="G47" s="129" t="s">
        <v>97</v>
      </c>
      <c r="H47" s="130"/>
      <c r="I47" s="131"/>
      <c r="J47" s="119" t="s">
        <v>2</v>
      </c>
      <c r="K47" s="139" t="s">
        <v>82</v>
      </c>
      <c r="L47" s="140"/>
      <c r="M47" s="140"/>
      <c r="N47" s="141"/>
      <c r="O47" s="139" t="s">
        <v>115</v>
      </c>
      <c r="P47" s="140"/>
      <c r="Q47" s="141"/>
      <c r="Y47" s="25"/>
    </row>
    <row r="48" spans="1:31" ht="26.1" customHeight="1">
      <c r="A48" s="7"/>
      <c r="B48" s="173"/>
      <c r="C48" s="132"/>
      <c r="D48" s="133"/>
      <c r="E48" s="133"/>
      <c r="F48" s="134"/>
      <c r="G48" s="132"/>
      <c r="H48" s="133"/>
      <c r="I48" s="134"/>
      <c r="J48" s="120"/>
      <c r="K48" s="142"/>
      <c r="L48" s="143"/>
      <c r="M48" s="143"/>
      <c r="N48" s="144"/>
      <c r="O48" s="142"/>
      <c r="P48" s="143"/>
      <c r="Q48" s="144"/>
      <c r="Y48" s="25"/>
      <c r="Z48" s="25"/>
      <c r="AA48" s="25"/>
    </row>
    <row r="49" spans="1:27" ht="26.1" customHeight="1">
      <c r="A49" s="7"/>
      <c r="B49" s="174"/>
      <c r="C49" s="12" t="s">
        <v>83</v>
      </c>
      <c r="D49" s="12" t="s">
        <v>84</v>
      </c>
      <c r="E49" s="12" t="s">
        <v>85</v>
      </c>
      <c r="F49" s="12" t="s">
        <v>86</v>
      </c>
      <c r="G49" s="12" t="s">
        <v>98</v>
      </c>
      <c r="H49" s="12" t="s">
        <v>94</v>
      </c>
      <c r="I49" s="12" t="s">
        <v>99</v>
      </c>
      <c r="J49" s="121"/>
      <c r="K49" s="13" t="s">
        <v>83</v>
      </c>
      <c r="L49" s="13" t="s">
        <v>84</v>
      </c>
      <c r="M49" s="13" t="s">
        <v>85</v>
      </c>
      <c r="N49" s="13" t="s">
        <v>86</v>
      </c>
      <c r="O49" s="13" t="s">
        <v>98</v>
      </c>
      <c r="P49" s="13" t="s">
        <v>94</v>
      </c>
      <c r="Q49" s="13" t="s">
        <v>99</v>
      </c>
      <c r="Y49" s="47"/>
      <c r="Z49" s="24"/>
      <c r="AA49" s="24"/>
    </row>
    <row r="50" spans="1:27" ht="29.1" customHeight="1">
      <c r="A50" s="15" t="s">
        <v>12</v>
      </c>
      <c r="B50" s="34" t="s">
        <v>57</v>
      </c>
      <c r="C50" s="34" t="s">
        <v>74</v>
      </c>
      <c r="D50" s="34" t="s">
        <v>74</v>
      </c>
      <c r="E50" s="34" t="s">
        <v>74</v>
      </c>
      <c r="F50" s="34" t="s">
        <v>74</v>
      </c>
      <c r="G50" s="34" t="s">
        <v>74</v>
      </c>
      <c r="H50" s="34" t="s">
        <v>74</v>
      </c>
      <c r="I50" s="34" t="s">
        <v>74</v>
      </c>
      <c r="J50" s="35" t="s">
        <v>74</v>
      </c>
      <c r="K50" s="35" t="s">
        <v>74</v>
      </c>
      <c r="L50" s="35" t="s">
        <v>74</v>
      </c>
      <c r="M50" s="35" t="s">
        <v>74</v>
      </c>
      <c r="N50" s="35" t="s">
        <v>74</v>
      </c>
      <c r="O50" s="35" t="s">
        <v>74</v>
      </c>
      <c r="P50" s="35" t="s">
        <v>74</v>
      </c>
      <c r="Q50" s="35" t="s">
        <v>74</v>
      </c>
    </row>
    <row r="51" spans="1:27" ht="29.1" customHeight="1">
      <c r="A51" s="20" t="s">
        <v>16</v>
      </c>
      <c r="B51" s="34" t="s">
        <v>57</v>
      </c>
      <c r="C51" s="34" t="s">
        <v>74</v>
      </c>
      <c r="D51" s="34" t="s">
        <v>74</v>
      </c>
      <c r="E51" s="34" t="s">
        <v>74</v>
      </c>
      <c r="F51" s="34" t="s">
        <v>74</v>
      </c>
      <c r="G51" s="34" t="s">
        <v>74</v>
      </c>
      <c r="H51" s="34" t="s">
        <v>74</v>
      </c>
      <c r="I51" s="34" t="s">
        <v>74</v>
      </c>
      <c r="J51" s="35" t="s">
        <v>74</v>
      </c>
      <c r="K51" s="35" t="s">
        <v>74</v>
      </c>
      <c r="L51" s="35" t="s">
        <v>74</v>
      </c>
      <c r="M51" s="35" t="s">
        <v>74</v>
      </c>
      <c r="N51" s="35" t="s">
        <v>74</v>
      </c>
      <c r="O51" s="35" t="s">
        <v>74</v>
      </c>
      <c r="P51" s="35" t="s">
        <v>74</v>
      </c>
      <c r="Q51" s="35" t="s">
        <v>74</v>
      </c>
    </row>
    <row r="52" spans="1:27" ht="29.1" customHeight="1">
      <c r="A52" s="20" t="s">
        <v>17</v>
      </c>
      <c r="B52" s="34" t="s">
        <v>57</v>
      </c>
      <c r="C52" s="34" t="s">
        <v>74</v>
      </c>
      <c r="D52" s="34" t="s">
        <v>74</v>
      </c>
      <c r="E52" s="34" t="s">
        <v>74</v>
      </c>
      <c r="F52" s="34" t="s">
        <v>74</v>
      </c>
      <c r="G52" s="34" t="s">
        <v>74</v>
      </c>
      <c r="H52" s="34" t="s">
        <v>74</v>
      </c>
      <c r="I52" s="34" t="s">
        <v>74</v>
      </c>
      <c r="J52" s="35" t="s">
        <v>74</v>
      </c>
      <c r="K52" s="35" t="s">
        <v>74</v>
      </c>
      <c r="L52" s="35" t="s">
        <v>74</v>
      </c>
      <c r="M52" s="35" t="s">
        <v>74</v>
      </c>
      <c r="N52" s="35" t="s">
        <v>74</v>
      </c>
      <c r="O52" s="35" t="s">
        <v>74</v>
      </c>
      <c r="P52" s="35" t="s">
        <v>74</v>
      </c>
      <c r="Q52" s="35" t="s">
        <v>74</v>
      </c>
    </row>
    <row r="53" spans="1:27" ht="29.1" customHeight="1">
      <c r="A53" s="20" t="s">
        <v>18</v>
      </c>
      <c r="B53" s="34" t="s">
        <v>57</v>
      </c>
      <c r="C53" s="34" t="s">
        <v>74</v>
      </c>
      <c r="D53" s="34" t="s">
        <v>74</v>
      </c>
      <c r="E53" s="34" t="s">
        <v>74</v>
      </c>
      <c r="F53" s="34" t="s">
        <v>74</v>
      </c>
      <c r="G53" s="34" t="s">
        <v>74</v>
      </c>
      <c r="H53" s="34" t="s">
        <v>74</v>
      </c>
      <c r="I53" s="34" t="s">
        <v>74</v>
      </c>
      <c r="J53" s="35" t="s">
        <v>74</v>
      </c>
      <c r="K53" s="35" t="s">
        <v>74</v>
      </c>
      <c r="L53" s="35" t="s">
        <v>74</v>
      </c>
      <c r="M53" s="35" t="s">
        <v>74</v>
      </c>
      <c r="N53" s="35" t="s">
        <v>74</v>
      </c>
      <c r="O53" s="35" t="s">
        <v>74</v>
      </c>
      <c r="P53" s="35" t="s">
        <v>74</v>
      </c>
      <c r="Q53" s="35" t="s">
        <v>74</v>
      </c>
    </row>
    <row r="54" spans="1:27" ht="29.1" customHeight="1">
      <c r="A54" s="20" t="s">
        <v>19</v>
      </c>
      <c r="B54" s="34" t="s">
        <v>57</v>
      </c>
      <c r="C54" s="34" t="s">
        <v>74</v>
      </c>
      <c r="D54" s="34" t="s">
        <v>74</v>
      </c>
      <c r="E54" s="34" t="s">
        <v>74</v>
      </c>
      <c r="F54" s="34" t="s">
        <v>74</v>
      </c>
      <c r="G54" s="34" t="s">
        <v>74</v>
      </c>
      <c r="H54" s="34" t="s">
        <v>74</v>
      </c>
      <c r="I54" s="34" t="s">
        <v>74</v>
      </c>
      <c r="J54" s="35" t="s">
        <v>74</v>
      </c>
      <c r="K54" s="35" t="s">
        <v>74</v>
      </c>
      <c r="L54" s="35" t="s">
        <v>74</v>
      </c>
      <c r="M54" s="35" t="s">
        <v>74</v>
      </c>
      <c r="N54" s="35" t="s">
        <v>74</v>
      </c>
      <c r="O54" s="35" t="s">
        <v>74</v>
      </c>
      <c r="P54" s="35" t="s">
        <v>74</v>
      </c>
      <c r="Q54" s="35" t="s">
        <v>74</v>
      </c>
    </row>
    <row r="55" spans="1:27" ht="29.1" customHeight="1">
      <c r="A55" s="20" t="s">
        <v>20</v>
      </c>
      <c r="B55" s="34" t="s">
        <v>57</v>
      </c>
      <c r="C55" s="34" t="s">
        <v>74</v>
      </c>
      <c r="D55" s="34" t="s">
        <v>74</v>
      </c>
      <c r="E55" s="34" t="s">
        <v>74</v>
      </c>
      <c r="F55" s="34" t="s">
        <v>74</v>
      </c>
      <c r="G55" s="34" t="s">
        <v>74</v>
      </c>
      <c r="H55" s="34" t="s">
        <v>74</v>
      </c>
      <c r="I55" s="34" t="s">
        <v>74</v>
      </c>
      <c r="J55" s="35" t="s">
        <v>74</v>
      </c>
      <c r="K55" s="35" t="s">
        <v>74</v>
      </c>
      <c r="L55" s="35" t="s">
        <v>74</v>
      </c>
      <c r="M55" s="35" t="s">
        <v>74</v>
      </c>
      <c r="N55" s="35" t="s">
        <v>74</v>
      </c>
      <c r="O55" s="35" t="s">
        <v>74</v>
      </c>
      <c r="P55" s="35" t="s">
        <v>74</v>
      </c>
      <c r="Q55" s="35" t="s">
        <v>74</v>
      </c>
    </row>
    <row r="56" spans="1:27" ht="29.1" customHeight="1">
      <c r="A56" s="20" t="s">
        <v>21</v>
      </c>
      <c r="B56" s="34" t="s">
        <v>57</v>
      </c>
      <c r="C56" s="34" t="s">
        <v>74</v>
      </c>
      <c r="D56" s="34" t="s">
        <v>74</v>
      </c>
      <c r="E56" s="34" t="s">
        <v>74</v>
      </c>
      <c r="F56" s="34" t="s">
        <v>74</v>
      </c>
      <c r="G56" s="34" t="s">
        <v>74</v>
      </c>
      <c r="H56" s="34" t="s">
        <v>74</v>
      </c>
      <c r="I56" s="34" t="s">
        <v>74</v>
      </c>
      <c r="J56" s="35" t="s">
        <v>74</v>
      </c>
      <c r="K56" s="35" t="s">
        <v>74</v>
      </c>
      <c r="L56" s="35" t="s">
        <v>74</v>
      </c>
      <c r="M56" s="35" t="s">
        <v>74</v>
      </c>
      <c r="N56" s="35" t="s">
        <v>74</v>
      </c>
      <c r="O56" s="35" t="s">
        <v>74</v>
      </c>
      <c r="P56" s="35" t="s">
        <v>74</v>
      </c>
      <c r="Q56" s="35" t="s">
        <v>74</v>
      </c>
    </row>
    <row r="57" spans="1:27" ht="29.1" customHeight="1">
      <c r="A57" s="20" t="s">
        <v>22</v>
      </c>
      <c r="B57" s="34" t="s">
        <v>57</v>
      </c>
      <c r="C57" s="34" t="s">
        <v>74</v>
      </c>
      <c r="D57" s="34" t="s">
        <v>74</v>
      </c>
      <c r="E57" s="34" t="s">
        <v>74</v>
      </c>
      <c r="F57" s="34" t="s">
        <v>74</v>
      </c>
      <c r="G57" s="34" t="s">
        <v>74</v>
      </c>
      <c r="H57" s="34" t="s">
        <v>74</v>
      </c>
      <c r="I57" s="34" t="s">
        <v>74</v>
      </c>
      <c r="J57" s="35" t="s">
        <v>74</v>
      </c>
      <c r="K57" s="35" t="s">
        <v>74</v>
      </c>
      <c r="L57" s="35" t="s">
        <v>74</v>
      </c>
      <c r="M57" s="35" t="s">
        <v>74</v>
      </c>
      <c r="N57" s="35" t="s">
        <v>74</v>
      </c>
      <c r="O57" s="35" t="s">
        <v>74</v>
      </c>
      <c r="P57" s="35" t="s">
        <v>74</v>
      </c>
      <c r="Q57" s="35" t="s">
        <v>74</v>
      </c>
    </row>
    <row r="58" spans="1:27" ht="29.1" customHeight="1">
      <c r="A58" s="20" t="s">
        <v>23</v>
      </c>
      <c r="B58" s="34" t="s">
        <v>57</v>
      </c>
      <c r="C58" s="34" t="s">
        <v>74</v>
      </c>
      <c r="D58" s="34" t="s">
        <v>74</v>
      </c>
      <c r="E58" s="34" t="s">
        <v>74</v>
      </c>
      <c r="F58" s="34" t="s">
        <v>74</v>
      </c>
      <c r="G58" s="34" t="s">
        <v>74</v>
      </c>
      <c r="H58" s="34" t="s">
        <v>74</v>
      </c>
      <c r="I58" s="34" t="s">
        <v>74</v>
      </c>
      <c r="J58" s="35" t="s">
        <v>74</v>
      </c>
      <c r="K58" s="35" t="s">
        <v>74</v>
      </c>
      <c r="L58" s="35" t="s">
        <v>74</v>
      </c>
      <c r="M58" s="35" t="s">
        <v>74</v>
      </c>
      <c r="N58" s="35" t="s">
        <v>74</v>
      </c>
      <c r="O58" s="35" t="s">
        <v>74</v>
      </c>
      <c r="P58" s="35" t="s">
        <v>74</v>
      </c>
      <c r="Q58" s="35" t="s">
        <v>74</v>
      </c>
    </row>
    <row r="59" spans="1:27" ht="29.1" customHeight="1">
      <c r="A59" s="20" t="s">
        <v>24</v>
      </c>
      <c r="B59" s="34" t="s">
        <v>57</v>
      </c>
      <c r="C59" s="34" t="s">
        <v>74</v>
      </c>
      <c r="D59" s="34" t="s">
        <v>74</v>
      </c>
      <c r="E59" s="34" t="s">
        <v>74</v>
      </c>
      <c r="F59" s="34" t="s">
        <v>74</v>
      </c>
      <c r="G59" s="34" t="s">
        <v>74</v>
      </c>
      <c r="H59" s="34" t="s">
        <v>74</v>
      </c>
      <c r="I59" s="34" t="s">
        <v>74</v>
      </c>
      <c r="J59" s="35" t="s">
        <v>74</v>
      </c>
      <c r="K59" s="35" t="s">
        <v>74</v>
      </c>
      <c r="L59" s="35" t="s">
        <v>74</v>
      </c>
      <c r="M59" s="35" t="s">
        <v>74</v>
      </c>
      <c r="N59" s="35" t="s">
        <v>74</v>
      </c>
      <c r="O59" s="35" t="s">
        <v>74</v>
      </c>
      <c r="P59" s="35" t="s">
        <v>74</v>
      </c>
      <c r="Q59" s="35" t="s">
        <v>74</v>
      </c>
    </row>
    <row r="60" spans="1:27" ht="29.1" customHeight="1">
      <c r="A60" s="21" t="s">
        <v>25</v>
      </c>
      <c r="B60" s="34" t="s">
        <v>57</v>
      </c>
      <c r="C60" s="34" t="s">
        <v>74</v>
      </c>
      <c r="D60" s="34" t="s">
        <v>74</v>
      </c>
      <c r="E60" s="34" t="s">
        <v>74</v>
      </c>
      <c r="F60" s="34" t="s">
        <v>74</v>
      </c>
      <c r="G60" s="34" t="s">
        <v>74</v>
      </c>
      <c r="H60" s="34" t="s">
        <v>74</v>
      </c>
      <c r="I60" s="34" t="s">
        <v>74</v>
      </c>
      <c r="J60" s="35" t="s">
        <v>74</v>
      </c>
      <c r="K60" s="35" t="s">
        <v>74</v>
      </c>
      <c r="L60" s="35" t="s">
        <v>74</v>
      </c>
      <c r="M60" s="35" t="s">
        <v>74</v>
      </c>
      <c r="N60" s="35" t="s">
        <v>74</v>
      </c>
      <c r="O60" s="35" t="s">
        <v>74</v>
      </c>
      <c r="P60" s="35" t="s">
        <v>74</v>
      </c>
      <c r="Q60" s="35" t="s">
        <v>74</v>
      </c>
    </row>
    <row r="61" spans="1:27" ht="29.1" customHeight="1">
      <c r="A61" s="20" t="s">
        <v>26</v>
      </c>
      <c r="B61" s="34" t="s">
        <v>57</v>
      </c>
      <c r="C61" s="34" t="s">
        <v>74</v>
      </c>
      <c r="D61" s="34" t="s">
        <v>74</v>
      </c>
      <c r="E61" s="34" t="s">
        <v>74</v>
      </c>
      <c r="F61" s="34" t="s">
        <v>74</v>
      </c>
      <c r="G61" s="34" t="s">
        <v>74</v>
      </c>
      <c r="H61" s="34" t="s">
        <v>74</v>
      </c>
      <c r="I61" s="34" t="s">
        <v>74</v>
      </c>
      <c r="J61" s="35" t="s">
        <v>74</v>
      </c>
      <c r="K61" s="35" t="s">
        <v>74</v>
      </c>
      <c r="L61" s="35" t="s">
        <v>74</v>
      </c>
      <c r="M61" s="35" t="s">
        <v>74</v>
      </c>
      <c r="N61" s="35" t="s">
        <v>74</v>
      </c>
      <c r="O61" s="35" t="s">
        <v>74</v>
      </c>
      <c r="P61" s="35" t="s">
        <v>74</v>
      </c>
      <c r="Q61" s="35" t="s">
        <v>74</v>
      </c>
    </row>
    <row r="62" spans="1:27" ht="29.1" customHeight="1">
      <c r="A62" s="20" t="s">
        <v>27</v>
      </c>
      <c r="B62" s="34" t="s">
        <v>57</v>
      </c>
      <c r="C62" s="34" t="s">
        <v>74</v>
      </c>
      <c r="D62" s="34" t="s">
        <v>74</v>
      </c>
      <c r="E62" s="34" t="s">
        <v>74</v>
      </c>
      <c r="F62" s="34" t="s">
        <v>74</v>
      </c>
      <c r="G62" s="34" t="s">
        <v>74</v>
      </c>
      <c r="H62" s="34" t="s">
        <v>74</v>
      </c>
      <c r="I62" s="34" t="s">
        <v>74</v>
      </c>
      <c r="J62" s="35" t="s">
        <v>74</v>
      </c>
      <c r="K62" s="35" t="s">
        <v>74</v>
      </c>
      <c r="L62" s="35" t="s">
        <v>74</v>
      </c>
      <c r="M62" s="35" t="s">
        <v>74</v>
      </c>
      <c r="N62" s="35" t="s">
        <v>74</v>
      </c>
      <c r="O62" s="35" t="s">
        <v>74</v>
      </c>
      <c r="P62" s="35" t="s">
        <v>74</v>
      </c>
      <c r="Q62" s="35" t="s">
        <v>74</v>
      </c>
    </row>
    <row r="63" spans="1:27" ht="29.1" customHeight="1">
      <c r="A63" s="20" t="s">
        <v>28</v>
      </c>
      <c r="B63" s="34" t="s">
        <v>57</v>
      </c>
      <c r="C63" s="34" t="s">
        <v>74</v>
      </c>
      <c r="D63" s="34" t="s">
        <v>74</v>
      </c>
      <c r="E63" s="34" t="s">
        <v>74</v>
      </c>
      <c r="F63" s="34" t="s">
        <v>74</v>
      </c>
      <c r="G63" s="34" t="s">
        <v>74</v>
      </c>
      <c r="H63" s="34" t="s">
        <v>74</v>
      </c>
      <c r="I63" s="34" t="s">
        <v>74</v>
      </c>
      <c r="J63" s="35" t="s">
        <v>74</v>
      </c>
      <c r="K63" s="35" t="s">
        <v>74</v>
      </c>
      <c r="L63" s="35" t="s">
        <v>74</v>
      </c>
      <c r="M63" s="35" t="s">
        <v>74</v>
      </c>
      <c r="N63" s="35" t="s">
        <v>74</v>
      </c>
      <c r="O63" s="35" t="s">
        <v>74</v>
      </c>
      <c r="P63" s="35" t="s">
        <v>74</v>
      </c>
      <c r="Q63" s="35" t="s">
        <v>74</v>
      </c>
    </row>
    <row r="64" spans="1:27" ht="29.1" customHeight="1">
      <c r="A64" s="20" t="s">
        <v>29</v>
      </c>
      <c r="B64" s="34" t="s">
        <v>57</v>
      </c>
      <c r="C64" s="34" t="s">
        <v>74</v>
      </c>
      <c r="D64" s="34" t="s">
        <v>74</v>
      </c>
      <c r="E64" s="34" t="s">
        <v>74</v>
      </c>
      <c r="F64" s="34" t="s">
        <v>74</v>
      </c>
      <c r="G64" s="34" t="s">
        <v>74</v>
      </c>
      <c r="H64" s="34" t="s">
        <v>74</v>
      </c>
      <c r="I64" s="34" t="s">
        <v>74</v>
      </c>
      <c r="J64" s="35" t="s">
        <v>74</v>
      </c>
      <c r="K64" s="35" t="s">
        <v>74</v>
      </c>
      <c r="L64" s="35" t="s">
        <v>74</v>
      </c>
      <c r="M64" s="35" t="s">
        <v>74</v>
      </c>
      <c r="N64" s="35" t="s">
        <v>74</v>
      </c>
      <c r="O64" s="35" t="s">
        <v>74</v>
      </c>
      <c r="P64" s="35" t="s">
        <v>74</v>
      </c>
      <c r="Q64" s="35" t="s">
        <v>74</v>
      </c>
    </row>
    <row r="65" spans="1:31" ht="29.1" customHeight="1">
      <c r="A65" s="20" t="s">
        <v>30</v>
      </c>
      <c r="B65" s="34" t="s">
        <v>57</v>
      </c>
      <c r="C65" s="34" t="s">
        <v>74</v>
      </c>
      <c r="D65" s="34" t="s">
        <v>74</v>
      </c>
      <c r="E65" s="34" t="s">
        <v>74</v>
      </c>
      <c r="F65" s="34" t="s">
        <v>74</v>
      </c>
      <c r="G65" s="34" t="s">
        <v>74</v>
      </c>
      <c r="H65" s="34" t="s">
        <v>74</v>
      </c>
      <c r="I65" s="34" t="s">
        <v>74</v>
      </c>
      <c r="J65" s="35" t="s">
        <v>74</v>
      </c>
      <c r="K65" s="35" t="s">
        <v>74</v>
      </c>
      <c r="L65" s="35" t="s">
        <v>74</v>
      </c>
      <c r="M65" s="35" t="s">
        <v>74</v>
      </c>
      <c r="N65" s="35" t="s">
        <v>74</v>
      </c>
      <c r="O65" s="35" t="s">
        <v>74</v>
      </c>
      <c r="P65" s="35" t="s">
        <v>74</v>
      </c>
      <c r="Q65" s="35" t="s">
        <v>74</v>
      </c>
    </row>
    <row r="66" spans="1:31" ht="29.1" customHeight="1">
      <c r="A66" s="20" t="s">
        <v>31</v>
      </c>
      <c r="B66" s="34" t="s">
        <v>57</v>
      </c>
      <c r="C66" s="34" t="s">
        <v>74</v>
      </c>
      <c r="D66" s="34" t="s">
        <v>74</v>
      </c>
      <c r="E66" s="34" t="s">
        <v>74</v>
      </c>
      <c r="F66" s="34" t="s">
        <v>74</v>
      </c>
      <c r="G66" s="34" t="s">
        <v>74</v>
      </c>
      <c r="H66" s="34" t="s">
        <v>74</v>
      </c>
      <c r="I66" s="34" t="s">
        <v>74</v>
      </c>
      <c r="J66" s="35" t="s">
        <v>74</v>
      </c>
      <c r="K66" s="35" t="s">
        <v>74</v>
      </c>
      <c r="L66" s="35" t="s">
        <v>74</v>
      </c>
      <c r="M66" s="35" t="s">
        <v>74</v>
      </c>
      <c r="N66" s="35" t="s">
        <v>74</v>
      </c>
      <c r="O66" s="35" t="s">
        <v>74</v>
      </c>
      <c r="P66" s="35" t="s">
        <v>74</v>
      </c>
      <c r="Q66" s="35" t="s">
        <v>74</v>
      </c>
    </row>
    <row r="67" spans="1:31" ht="29.1" customHeight="1">
      <c r="A67" s="20" t="s">
        <v>32</v>
      </c>
      <c r="B67" s="34" t="s">
        <v>57</v>
      </c>
      <c r="C67" s="34" t="s">
        <v>74</v>
      </c>
      <c r="D67" s="34" t="s">
        <v>74</v>
      </c>
      <c r="E67" s="34" t="s">
        <v>74</v>
      </c>
      <c r="F67" s="34" t="s">
        <v>74</v>
      </c>
      <c r="G67" s="34" t="s">
        <v>74</v>
      </c>
      <c r="H67" s="34" t="s">
        <v>74</v>
      </c>
      <c r="I67" s="34" t="s">
        <v>74</v>
      </c>
      <c r="J67" s="35" t="s">
        <v>74</v>
      </c>
      <c r="K67" s="35" t="s">
        <v>74</v>
      </c>
      <c r="L67" s="35" t="s">
        <v>74</v>
      </c>
      <c r="M67" s="35" t="s">
        <v>74</v>
      </c>
      <c r="N67" s="35" t="s">
        <v>74</v>
      </c>
      <c r="O67" s="35" t="s">
        <v>74</v>
      </c>
      <c r="P67" s="35" t="s">
        <v>74</v>
      </c>
      <c r="Q67" s="35" t="s">
        <v>74</v>
      </c>
    </row>
    <row r="68" spans="1:31" ht="29.1" customHeight="1">
      <c r="A68" s="20" t="s">
        <v>33</v>
      </c>
      <c r="B68" s="34" t="s">
        <v>57</v>
      </c>
      <c r="C68" s="34" t="s">
        <v>74</v>
      </c>
      <c r="D68" s="34" t="s">
        <v>74</v>
      </c>
      <c r="E68" s="34" t="s">
        <v>74</v>
      </c>
      <c r="F68" s="34" t="s">
        <v>74</v>
      </c>
      <c r="G68" s="34" t="s">
        <v>74</v>
      </c>
      <c r="H68" s="34" t="s">
        <v>74</v>
      </c>
      <c r="I68" s="34" t="s">
        <v>74</v>
      </c>
      <c r="J68" s="35" t="s">
        <v>74</v>
      </c>
      <c r="K68" s="35" t="s">
        <v>74</v>
      </c>
      <c r="L68" s="35" t="s">
        <v>74</v>
      </c>
      <c r="M68" s="35" t="s">
        <v>74</v>
      </c>
      <c r="N68" s="35" t="s">
        <v>74</v>
      </c>
      <c r="O68" s="35" t="s">
        <v>74</v>
      </c>
      <c r="P68" s="35" t="s">
        <v>74</v>
      </c>
      <c r="Q68" s="35" t="s">
        <v>74</v>
      </c>
    </row>
    <row r="69" spans="1:31" ht="29.1" customHeight="1">
      <c r="A69" s="20" t="s">
        <v>34</v>
      </c>
      <c r="B69" s="34" t="s">
        <v>57</v>
      </c>
      <c r="C69" s="34" t="s">
        <v>74</v>
      </c>
      <c r="D69" s="34" t="s">
        <v>74</v>
      </c>
      <c r="E69" s="34" t="s">
        <v>74</v>
      </c>
      <c r="F69" s="34" t="s">
        <v>74</v>
      </c>
      <c r="G69" s="34" t="s">
        <v>74</v>
      </c>
      <c r="H69" s="34" t="s">
        <v>74</v>
      </c>
      <c r="I69" s="34" t="s">
        <v>74</v>
      </c>
      <c r="J69" s="35" t="s">
        <v>74</v>
      </c>
      <c r="K69" s="35" t="s">
        <v>74</v>
      </c>
      <c r="L69" s="35" t="s">
        <v>74</v>
      </c>
      <c r="M69" s="35" t="s">
        <v>74</v>
      </c>
      <c r="N69" s="35" t="s">
        <v>74</v>
      </c>
      <c r="O69" s="35" t="s">
        <v>74</v>
      </c>
      <c r="P69" s="35" t="s">
        <v>74</v>
      </c>
      <c r="Q69" s="35" t="s">
        <v>74</v>
      </c>
    </row>
    <row r="70" spans="1:31" ht="29.1" customHeight="1">
      <c r="A70" s="20" t="s">
        <v>35</v>
      </c>
      <c r="B70" s="34" t="s">
        <v>57</v>
      </c>
      <c r="C70" s="34" t="s">
        <v>74</v>
      </c>
      <c r="D70" s="34" t="s">
        <v>74</v>
      </c>
      <c r="E70" s="34" t="s">
        <v>74</v>
      </c>
      <c r="F70" s="34" t="s">
        <v>74</v>
      </c>
      <c r="G70" s="34" t="s">
        <v>74</v>
      </c>
      <c r="H70" s="34" t="s">
        <v>74</v>
      </c>
      <c r="I70" s="34" t="s">
        <v>74</v>
      </c>
      <c r="J70" s="35" t="s">
        <v>74</v>
      </c>
      <c r="K70" s="35" t="s">
        <v>74</v>
      </c>
      <c r="L70" s="35" t="s">
        <v>74</v>
      </c>
      <c r="M70" s="35" t="s">
        <v>74</v>
      </c>
      <c r="N70" s="35" t="s">
        <v>74</v>
      </c>
      <c r="O70" s="35" t="s">
        <v>74</v>
      </c>
      <c r="P70" s="35" t="s">
        <v>74</v>
      </c>
      <c r="Q70" s="35" t="s">
        <v>74</v>
      </c>
    </row>
    <row r="71" spans="1:31" ht="29.1" customHeight="1">
      <c r="A71" s="20" t="s">
        <v>36</v>
      </c>
      <c r="B71" s="34" t="s">
        <v>57</v>
      </c>
      <c r="C71" s="34" t="s">
        <v>74</v>
      </c>
      <c r="D71" s="34" t="s">
        <v>74</v>
      </c>
      <c r="E71" s="34" t="s">
        <v>74</v>
      </c>
      <c r="F71" s="34" t="s">
        <v>74</v>
      </c>
      <c r="G71" s="34" t="s">
        <v>74</v>
      </c>
      <c r="H71" s="34" t="s">
        <v>74</v>
      </c>
      <c r="I71" s="34" t="s">
        <v>74</v>
      </c>
      <c r="J71" s="35" t="s">
        <v>74</v>
      </c>
      <c r="K71" s="35" t="s">
        <v>74</v>
      </c>
      <c r="L71" s="35" t="s">
        <v>74</v>
      </c>
      <c r="M71" s="35" t="s">
        <v>74</v>
      </c>
      <c r="N71" s="35" t="s">
        <v>74</v>
      </c>
      <c r="O71" s="35" t="s">
        <v>74</v>
      </c>
      <c r="P71" s="35" t="s">
        <v>74</v>
      </c>
      <c r="Q71" s="35" t="s">
        <v>74</v>
      </c>
    </row>
    <row r="72" spans="1:31" ht="29.1" customHeight="1">
      <c r="A72" s="20" t="s">
        <v>37</v>
      </c>
      <c r="B72" s="34" t="s">
        <v>57</v>
      </c>
      <c r="C72" s="34" t="s">
        <v>74</v>
      </c>
      <c r="D72" s="34" t="s">
        <v>74</v>
      </c>
      <c r="E72" s="34" t="s">
        <v>74</v>
      </c>
      <c r="F72" s="34" t="s">
        <v>74</v>
      </c>
      <c r="G72" s="34" t="s">
        <v>74</v>
      </c>
      <c r="H72" s="34" t="s">
        <v>74</v>
      </c>
      <c r="I72" s="34" t="s">
        <v>74</v>
      </c>
      <c r="J72" s="35" t="s">
        <v>74</v>
      </c>
      <c r="K72" s="35" t="s">
        <v>74</v>
      </c>
      <c r="L72" s="35" t="s">
        <v>74</v>
      </c>
      <c r="M72" s="35" t="s">
        <v>74</v>
      </c>
      <c r="N72" s="35" t="s">
        <v>74</v>
      </c>
      <c r="O72" s="35" t="s">
        <v>74</v>
      </c>
      <c r="P72" s="35" t="s">
        <v>74</v>
      </c>
      <c r="Q72" s="35" t="s">
        <v>74</v>
      </c>
    </row>
    <row r="73" spans="1:31" ht="29.1" customHeight="1">
      <c r="A73" s="20" t="s">
        <v>38</v>
      </c>
      <c r="B73" s="34" t="s">
        <v>57</v>
      </c>
      <c r="C73" s="34" t="s">
        <v>74</v>
      </c>
      <c r="D73" s="34" t="s">
        <v>74</v>
      </c>
      <c r="E73" s="34" t="s">
        <v>74</v>
      </c>
      <c r="F73" s="34" t="s">
        <v>74</v>
      </c>
      <c r="G73" s="34" t="s">
        <v>74</v>
      </c>
      <c r="H73" s="34" t="s">
        <v>74</v>
      </c>
      <c r="I73" s="34" t="s">
        <v>74</v>
      </c>
      <c r="J73" s="35" t="s">
        <v>74</v>
      </c>
      <c r="K73" s="35" t="s">
        <v>74</v>
      </c>
      <c r="L73" s="35" t="s">
        <v>74</v>
      </c>
      <c r="M73" s="35" t="s">
        <v>74</v>
      </c>
      <c r="N73" s="35" t="s">
        <v>74</v>
      </c>
      <c r="O73" s="35" t="s">
        <v>74</v>
      </c>
      <c r="P73" s="35" t="s">
        <v>74</v>
      </c>
      <c r="Q73" s="35" t="s">
        <v>74</v>
      </c>
    </row>
    <row r="74" spans="1:31" ht="29.1" customHeight="1">
      <c r="A74" s="20" t="s">
        <v>39</v>
      </c>
      <c r="B74" s="34" t="s">
        <v>57</v>
      </c>
      <c r="C74" s="34" t="s">
        <v>74</v>
      </c>
      <c r="D74" s="34" t="s">
        <v>74</v>
      </c>
      <c r="E74" s="34" t="s">
        <v>74</v>
      </c>
      <c r="F74" s="34" t="s">
        <v>74</v>
      </c>
      <c r="G74" s="34" t="s">
        <v>74</v>
      </c>
      <c r="H74" s="34" t="s">
        <v>74</v>
      </c>
      <c r="I74" s="34" t="s">
        <v>74</v>
      </c>
      <c r="J74" s="35" t="s">
        <v>74</v>
      </c>
      <c r="K74" s="35" t="s">
        <v>74</v>
      </c>
      <c r="L74" s="35" t="s">
        <v>74</v>
      </c>
      <c r="M74" s="35" t="s">
        <v>74</v>
      </c>
      <c r="N74" s="35" t="s">
        <v>74</v>
      </c>
      <c r="O74" s="35" t="s">
        <v>74</v>
      </c>
      <c r="P74" s="35" t="s">
        <v>74</v>
      </c>
      <c r="Q74" s="35" t="s">
        <v>74</v>
      </c>
    </row>
    <row r="75" spans="1:31" ht="29.1" customHeight="1">
      <c r="A75" s="20" t="s">
        <v>40</v>
      </c>
      <c r="B75" s="34" t="s">
        <v>57</v>
      </c>
      <c r="C75" s="34" t="s">
        <v>74</v>
      </c>
      <c r="D75" s="34" t="s">
        <v>74</v>
      </c>
      <c r="E75" s="34" t="s">
        <v>74</v>
      </c>
      <c r="F75" s="34" t="s">
        <v>74</v>
      </c>
      <c r="G75" s="34" t="s">
        <v>74</v>
      </c>
      <c r="H75" s="34" t="s">
        <v>74</v>
      </c>
      <c r="I75" s="34" t="s">
        <v>74</v>
      </c>
      <c r="J75" s="35" t="s">
        <v>74</v>
      </c>
      <c r="K75" s="35" t="s">
        <v>74</v>
      </c>
      <c r="L75" s="35" t="s">
        <v>74</v>
      </c>
      <c r="M75" s="35" t="s">
        <v>74</v>
      </c>
      <c r="N75" s="35" t="s">
        <v>74</v>
      </c>
      <c r="O75" s="35" t="s">
        <v>74</v>
      </c>
      <c r="P75" s="35" t="s">
        <v>74</v>
      </c>
      <c r="Q75" s="35" t="s">
        <v>74</v>
      </c>
    </row>
    <row r="76" spans="1:31" ht="29.1" customHeight="1">
      <c r="A76" s="20" t="s">
        <v>41</v>
      </c>
      <c r="B76" s="34" t="s">
        <v>57</v>
      </c>
      <c r="C76" s="34" t="s">
        <v>74</v>
      </c>
      <c r="D76" s="34" t="s">
        <v>74</v>
      </c>
      <c r="E76" s="34" t="s">
        <v>74</v>
      </c>
      <c r="F76" s="34" t="s">
        <v>74</v>
      </c>
      <c r="G76" s="34" t="s">
        <v>74</v>
      </c>
      <c r="H76" s="34" t="s">
        <v>74</v>
      </c>
      <c r="I76" s="34" t="s">
        <v>74</v>
      </c>
      <c r="J76" s="35" t="s">
        <v>74</v>
      </c>
      <c r="K76" s="35" t="s">
        <v>74</v>
      </c>
      <c r="L76" s="35" t="s">
        <v>74</v>
      </c>
      <c r="M76" s="35" t="s">
        <v>74</v>
      </c>
      <c r="N76" s="35" t="s">
        <v>74</v>
      </c>
      <c r="O76" s="35" t="s">
        <v>74</v>
      </c>
      <c r="P76" s="35" t="s">
        <v>74</v>
      </c>
      <c r="Q76" s="35" t="s">
        <v>74</v>
      </c>
    </row>
    <row r="77" spans="1:31" ht="29.1" customHeight="1">
      <c r="A77" s="20" t="s">
        <v>42</v>
      </c>
      <c r="B77" s="34" t="s">
        <v>57</v>
      </c>
      <c r="C77" s="34" t="s">
        <v>74</v>
      </c>
      <c r="D77" s="34" t="s">
        <v>74</v>
      </c>
      <c r="E77" s="34" t="s">
        <v>74</v>
      </c>
      <c r="F77" s="34" t="s">
        <v>74</v>
      </c>
      <c r="G77" s="34" t="s">
        <v>74</v>
      </c>
      <c r="H77" s="34" t="s">
        <v>74</v>
      </c>
      <c r="I77" s="34" t="s">
        <v>74</v>
      </c>
      <c r="J77" s="35" t="s">
        <v>74</v>
      </c>
      <c r="K77" s="35" t="s">
        <v>74</v>
      </c>
      <c r="L77" s="35" t="s">
        <v>74</v>
      </c>
      <c r="M77" s="35" t="s">
        <v>74</v>
      </c>
      <c r="N77" s="35" t="s">
        <v>74</v>
      </c>
      <c r="O77" s="35" t="s">
        <v>74</v>
      </c>
      <c r="P77" s="35" t="s">
        <v>74</v>
      </c>
      <c r="Q77" s="35" t="s">
        <v>74</v>
      </c>
    </row>
    <row r="78" spans="1:31" s="25" customFormat="1" ht="29.1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0" customHeight="1">
      <c r="A79" s="26" t="s">
        <v>44</v>
      </c>
      <c r="B79" s="34" t="s">
        <v>57</v>
      </c>
      <c r="C79" s="34" t="s">
        <v>74</v>
      </c>
      <c r="D79" s="34" t="s">
        <v>74</v>
      </c>
      <c r="E79" s="34" t="s">
        <v>74</v>
      </c>
      <c r="F79" s="34" t="s">
        <v>74</v>
      </c>
      <c r="G79" s="34" t="s">
        <v>74</v>
      </c>
      <c r="H79" s="34" t="s">
        <v>74</v>
      </c>
      <c r="I79" s="34" t="s">
        <v>74</v>
      </c>
      <c r="J79" s="35" t="s">
        <v>74</v>
      </c>
      <c r="K79" s="35" t="s">
        <v>74</v>
      </c>
      <c r="L79" s="35" t="s">
        <v>74</v>
      </c>
      <c r="M79" s="35" t="s">
        <v>74</v>
      </c>
      <c r="N79" s="35" t="s">
        <v>74</v>
      </c>
      <c r="O79" s="35" t="s">
        <v>74</v>
      </c>
      <c r="P79" s="35" t="s">
        <v>74</v>
      </c>
      <c r="Q79" s="35" t="s">
        <v>74</v>
      </c>
    </row>
    <row r="80" spans="1:31" ht="30" customHeight="1">
      <c r="A80" s="26" t="s">
        <v>45</v>
      </c>
      <c r="B80" s="34" t="s">
        <v>74</v>
      </c>
      <c r="C80" s="34" t="s">
        <v>74</v>
      </c>
      <c r="D80" s="34" t="s">
        <v>74</v>
      </c>
      <c r="E80" s="34" t="s">
        <v>74</v>
      </c>
      <c r="F80" s="34" t="s">
        <v>74</v>
      </c>
      <c r="G80" s="34" t="s">
        <v>74</v>
      </c>
      <c r="H80" s="34" t="s">
        <v>74</v>
      </c>
      <c r="I80" s="34" t="s">
        <v>74</v>
      </c>
      <c r="J80" s="35" t="s">
        <v>74</v>
      </c>
      <c r="K80" s="35" t="s">
        <v>74</v>
      </c>
      <c r="L80" s="35" t="s">
        <v>74</v>
      </c>
      <c r="M80" s="35" t="s">
        <v>74</v>
      </c>
      <c r="N80" s="35" t="s">
        <v>74</v>
      </c>
      <c r="O80" s="35" t="s">
        <v>74</v>
      </c>
      <c r="P80" s="35" t="s">
        <v>74</v>
      </c>
      <c r="Q80" s="35" t="s">
        <v>74</v>
      </c>
    </row>
    <row r="81" spans="1:31" ht="30" customHeight="1">
      <c r="A81" s="26" t="s">
        <v>46</v>
      </c>
      <c r="B81" s="34" t="s">
        <v>74</v>
      </c>
      <c r="C81" s="34" t="s">
        <v>74</v>
      </c>
      <c r="D81" s="34" t="s">
        <v>74</v>
      </c>
      <c r="E81" s="34" t="s">
        <v>74</v>
      </c>
      <c r="F81" s="34" t="s">
        <v>74</v>
      </c>
      <c r="G81" s="34" t="s">
        <v>74</v>
      </c>
      <c r="H81" s="34" t="s">
        <v>74</v>
      </c>
      <c r="I81" s="34" t="s">
        <v>74</v>
      </c>
      <c r="J81" s="35" t="s">
        <v>74</v>
      </c>
      <c r="K81" s="35" t="s">
        <v>74</v>
      </c>
      <c r="L81" s="35" t="s">
        <v>74</v>
      </c>
      <c r="M81" s="35" t="s">
        <v>74</v>
      </c>
      <c r="N81" s="35" t="s">
        <v>74</v>
      </c>
      <c r="O81" s="35" t="s">
        <v>74</v>
      </c>
      <c r="P81" s="35" t="s">
        <v>74</v>
      </c>
      <c r="Q81" s="35" t="s">
        <v>74</v>
      </c>
    </row>
    <row r="82" spans="1:31">
      <c r="S82" s="25"/>
      <c r="T82" s="25"/>
      <c r="U82" s="25"/>
      <c r="V82" s="25"/>
      <c r="W82" s="25"/>
      <c r="X82" s="25"/>
      <c r="AB82" s="25"/>
      <c r="AC82" s="25"/>
      <c r="AD82" s="25"/>
      <c r="AE82" s="25"/>
    </row>
    <row r="87" spans="1:31">
      <c r="Y87" s="25"/>
      <c r="Z87" s="25"/>
      <c r="AA87" s="25"/>
    </row>
  </sheetData>
  <mergeCells count="14">
    <mergeCell ref="G3:I4"/>
    <mergeCell ref="G47:I48"/>
    <mergeCell ref="O3:Q4"/>
    <mergeCell ref="A45:Q45"/>
    <mergeCell ref="B2:Q2"/>
    <mergeCell ref="B3:B5"/>
    <mergeCell ref="C3:F4"/>
    <mergeCell ref="J3:J5"/>
    <mergeCell ref="K3:N4"/>
    <mergeCell ref="K47:N48"/>
    <mergeCell ref="O47:Q48"/>
    <mergeCell ref="B47:B49"/>
    <mergeCell ref="C47:F48"/>
    <mergeCell ref="J47:J49"/>
  </mergeCells>
  <pageMargins left="0.75" right="0.75" top="1" bottom="1" header="0.5" footer="0.5"/>
  <pageSetup paperSize="9" orientation="portrait" horizontalDpi="4294967292" verticalDpi="4294967292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/>
  <dimension ref="C2:BM165"/>
  <sheetViews>
    <sheetView workbookViewId="0">
      <selection activeCell="O47" sqref="O47:Q48"/>
    </sheetView>
  </sheetViews>
  <sheetFormatPr baseColWidth="10" defaultRowHeight="15.75"/>
  <cols>
    <col min="13" max="13" width="23.25" bestFit="1" customWidth="1"/>
  </cols>
  <sheetData>
    <row r="2" spans="3:65">
      <c r="C2" t="s">
        <v>93</v>
      </c>
    </row>
    <row r="3" spans="3:65">
      <c r="C3" t="s">
        <v>91</v>
      </c>
      <c r="D3" t="s">
        <v>92</v>
      </c>
      <c r="M3" t="s">
        <v>91</v>
      </c>
      <c r="N3" t="s">
        <v>92</v>
      </c>
      <c r="AP3" s="177" t="s">
        <v>100</v>
      </c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9"/>
      <c r="BB3" s="177" t="s">
        <v>101</v>
      </c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9"/>
    </row>
    <row r="4" spans="3:65">
      <c r="C4" t="s">
        <v>60</v>
      </c>
      <c r="D4" t="s">
        <v>75</v>
      </c>
      <c r="E4" t="s">
        <v>76</v>
      </c>
      <c r="F4" t="s">
        <v>77</v>
      </c>
      <c r="G4" t="s">
        <v>78</v>
      </c>
      <c r="H4" t="s">
        <v>79</v>
      </c>
      <c r="I4" t="s">
        <v>63</v>
      </c>
      <c r="N4" s="180" t="s">
        <v>67</v>
      </c>
      <c r="O4" s="180"/>
      <c r="P4" s="180"/>
      <c r="Q4" s="180"/>
      <c r="R4" s="180" t="s">
        <v>68</v>
      </c>
      <c r="S4" s="180"/>
      <c r="T4" s="180"/>
      <c r="U4" s="180"/>
      <c r="V4" s="180" t="s">
        <v>69</v>
      </c>
      <c r="W4" s="180"/>
      <c r="X4" s="180"/>
      <c r="Y4" s="180"/>
      <c r="Z4" s="180" t="s">
        <v>70</v>
      </c>
      <c r="AA4" s="180"/>
      <c r="AB4" s="180"/>
      <c r="AC4" s="180"/>
      <c r="AD4" s="180" t="s">
        <v>71</v>
      </c>
      <c r="AE4" s="180"/>
      <c r="AF4" s="180"/>
      <c r="AG4" s="180"/>
      <c r="AH4" s="180" t="s">
        <v>72</v>
      </c>
      <c r="AI4" s="180"/>
      <c r="AJ4" s="180"/>
      <c r="AK4" s="180"/>
      <c r="AL4" s="180" t="s">
        <v>73</v>
      </c>
      <c r="AM4" s="180"/>
      <c r="AN4" s="180"/>
      <c r="AO4" t="s">
        <v>63</v>
      </c>
      <c r="AP4" s="181" t="s">
        <v>98</v>
      </c>
      <c r="AQ4" s="175"/>
      <c r="AR4" s="175"/>
      <c r="AS4" s="175"/>
      <c r="AT4" s="175" t="s">
        <v>94</v>
      </c>
      <c r="AU4" s="175"/>
      <c r="AV4" s="175"/>
      <c r="AW4" s="175"/>
      <c r="AX4" s="175" t="s">
        <v>99</v>
      </c>
      <c r="AY4" s="175"/>
      <c r="AZ4" s="175"/>
      <c r="BA4" s="176"/>
      <c r="BB4" s="181" t="s">
        <v>98</v>
      </c>
      <c r="BC4" s="175"/>
      <c r="BD4" s="175"/>
      <c r="BE4" s="175"/>
      <c r="BF4" s="175" t="s">
        <v>94</v>
      </c>
      <c r="BG4" s="175"/>
      <c r="BH4" s="175"/>
      <c r="BI4" s="175"/>
      <c r="BJ4" s="175" t="s">
        <v>99</v>
      </c>
      <c r="BK4" s="175"/>
      <c r="BL4" s="175"/>
      <c r="BM4" s="176"/>
    </row>
    <row r="5" spans="3:65" hidden="1">
      <c r="C5" t="s">
        <v>12</v>
      </c>
      <c r="D5" s="55">
        <v>2830.1369863013697</v>
      </c>
      <c r="E5" s="55">
        <v>366.67200000000003</v>
      </c>
      <c r="F5" s="55">
        <v>8635.13432835821</v>
      </c>
      <c r="G5" s="55">
        <v>70.548251748251744</v>
      </c>
      <c r="H5" s="55">
        <v>98.833333333333357</v>
      </c>
      <c r="I5" s="55">
        <v>12001.324899741167</v>
      </c>
      <c r="L5" t="s">
        <v>102</v>
      </c>
      <c r="M5" t="s">
        <v>60</v>
      </c>
      <c r="N5" s="55" t="s">
        <v>65</v>
      </c>
      <c r="O5" s="55" t="s">
        <v>61</v>
      </c>
      <c r="P5" s="55" t="s">
        <v>64</v>
      </c>
      <c r="Q5" s="55" t="s">
        <v>62</v>
      </c>
      <c r="R5" s="55" t="s">
        <v>65</v>
      </c>
      <c r="S5" s="55" t="s">
        <v>61</v>
      </c>
      <c r="T5" s="55" t="s">
        <v>64</v>
      </c>
      <c r="U5" s="55" t="s">
        <v>62</v>
      </c>
      <c r="V5" t="s">
        <v>65</v>
      </c>
      <c r="W5" s="55" t="s">
        <v>61</v>
      </c>
      <c r="X5" s="55" t="s">
        <v>64</v>
      </c>
      <c r="Y5" s="55" t="s">
        <v>62</v>
      </c>
      <c r="Z5" s="56" t="s">
        <v>65</v>
      </c>
      <c r="AA5" s="56" t="s">
        <v>61</v>
      </c>
      <c r="AB5" s="56" t="s">
        <v>64</v>
      </c>
      <c r="AC5" t="s">
        <v>62</v>
      </c>
      <c r="AD5" t="s">
        <v>65</v>
      </c>
      <c r="AE5" t="s">
        <v>61</v>
      </c>
      <c r="AF5" t="s">
        <v>64</v>
      </c>
      <c r="AG5" t="s">
        <v>62</v>
      </c>
      <c r="AH5" t="s">
        <v>65</v>
      </c>
      <c r="AI5" t="s">
        <v>61</v>
      </c>
      <c r="AJ5" t="s">
        <v>64</v>
      </c>
      <c r="AK5" t="s">
        <v>62</v>
      </c>
      <c r="AL5" t="s">
        <v>61</v>
      </c>
      <c r="AM5" t="s">
        <v>64</v>
      </c>
      <c r="AN5" t="s">
        <v>62</v>
      </c>
      <c r="AP5" s="58" t="s">
        <v>61</v>
      </c>
      <c r="AQ5" s="59" t="s">
        <v>62</v>
      </c>
      <c r="AR5" s="59" t="s">
        <v>64</v>
      </c>
      <c r="AS5" s="59" t="s">
        <v>65</v>
      </c>
      <c r="AT5" s="60" t="s">
        <v>61</v>
      </c>
      <c r="AU5" s="59" t="s">
        <v>62</v>
      </c>
      <c r="AV5" s="59" t="s">
        <v>64</v>
      </c>
      <c r="AW5" s="59" t="s">
        <v>65</v>
      </c>
      <c r="AX5" s="60" t="s">
        <v>61</v>
      </c>
      <c r="AY5" s="59" t="s">
        <v>62</v>
      </c>
      <c r="AZ5" s="59" t="s">
        <v>64</v>
      </c>
      <c r="BA5" s="61" t="s">
        <v>65</v>
      </c>
      <c r="BB5" s="58" t="s">
        <v>61</v>
      </c>
      <c r="BC5" s="59" t="s">
        <v>62</v>
      </c>
      <c r="BD5" s="59" t="s">
        <v>64</v>
      </c>
      <c r="BE5" s="59" t="s">
        <v>65</v>
      </c>
      <c r="BF5" s="60" t="s">
        <v>61</v>
      </c>
      <c r="BG5" s="59" t="s">
        <v>62</v>
      </c>
      <c r="BH5" s="59" t="s">
        <v>64</v>
      </c>
      <c r="BI5" s="59" t="s">
        <v>65</v>
      </c>
      <c r="BJ5" s="60" t="s">
        <v>61</v>
      </c>
      <c r="BK5" s="59" t="s">
        <v>62</v>
      </c>
      <c r="BL5" s="59" t="s">
        <v>64</v>
      </c>
      <c r="BM5" s="61" t="s">
        <v>65</v>
      </c>
    </row>
    <row r="6" spans="3:65" hidden="1">
      <c r="C6" t="s">
        <v>16</v>
      </c>
      <c r="D6" s="55">
        <v>1822.1917808219175</v>
      </c>
      <c r="E6" s="55">
        <v>1256.24</v>
      </c>
      <c r="F6" s="55">
        <v>2215.9701492537311</v>
      </c>
      <c r="G6" s="55">
        <v>390.32307692307705</v>
      </c>
      <c r="H6" s="55">
        <v>10</v>
      </c>
      <c r="I6" s="55">
        <v>5694.7250069987249</v>
      </c>
      <c r="L6" t="s">
        <v>12</v>
      </c>
      <c r="M6" t="s">
        <v>7</v>
      </c>
      <c r="N6" s="55">
        <f>SUM(N7:N11)</f>
        <v>3528.6444489879368</v>
      </c>
      <c r="O6" s="55">
        <f t="shared" ref="O6:AO6" si="0">SUM(O7:O11)</f>
        <v>69.569230769230757</v>
      </c>
      <c r="P6" s="55">
        <f t="shared" si="0"/>
        <v>519.88059701492534</v>
      </c>
      <c r="Q6" s="55">
        <f t="shared" si="0"/>
        <v>517.49138920780717</v>
      </c>
      <c r="R6" s="55">
        <f t="shared" si="0"/>
        <v>231.64179104477611</v>
      </c>
      <c r="S6" s="55">
        <f t="shared" si="0"/>
        <v>38.15361305361305</v>
      </c>
      <c r="T6" s="55">
        <f t="shared" si="0"/>
        <v>247.85492537313434</v>
      </c>
      <c r="U6" s="55">
        <f t="shared" si="0"/>
        <v>203.96408955223879</v>
      </c>
      <c r="V6" s="55">
        <f t="shared" si="0"/>
        <v>4531.3432835820895</v>
      </c>
      <c r="W6" s="55">
        <f t="shared" si="0"/>
        <v>4.2531468531468528</v>
      </c>
      <c r="X6" s="55">
        <f t="shared" si="0"/>
        <v>401.37313432835822</v>
      </c>
      <c r="Y6" s="55">
        <f t="shared" si="0"/>
        <v>20.852985074626865</v>
      </c>
      <c r="Z6" s="55">
        <f t="shared" si="0"/>
        <v>985.07462686567158</v>
      </c>
      <c r="AA6" s="55">
        <f t="shared" si="0"/>
        <v>0</v>
      </c>
      <c r="AB6" s="55">
        <f t="shared" si="0"/>
        <v>127.61194029850745</v>
      </c>
      <c r="AC6" s="55">
        <f t="shared" si="0"/>
        <v>16.119402985074625</v>
      </c>
      <c r="AD6" s="55">
        <f t="shared" si="0"/>
        <v>226.86567164179104</v>
      </c>
      <c r="AE6" s="55">
        <f t="shared" si="0"/>
        <v>7.1641791044776113</v>
      </c>
      <c r="AF6" s="55">
        <f t="shared" si="0"/>
        <v>119.40298507462686</v>
      </c>
      <c r="AG6" s="55">
        <f t="shared" si="0"/>
        <v>21.492537313432834</v>
      </c>
      <c r="AH6" s="55">
        <f t="shared" si="0"/>
        <v>0</v>
      </c>
      <c r="AI6" s="55">
        <f t="shared" si="0"/>
        <v>4.1791044776119399</v>
      </c>
      <c r="AJ6" s="55">
        <f t="shared" si="0"/>
        <v>94.328358208955223</v>
      </c>
      <c r="AK6" s="55">
        <f t="shared" si="0"/>
        <v>0</v>
      </c>
      <c r="AL6" s="55">
        <f t="shared" si="0"/>
        <v>0</v>
      </c>
      <c r="AM6" s="55">
        <f t="shared" si="0"/>
        <v>0</v>
      </c>
      <c r="AN6" s="55">
        <f t="shared" si="0"/>
        <v>0</v>
      </c>
      <c r="AO6" s="55">
        <f t="shared" si="0"/>
        <v>11917.261440812032</v>
      </c>
      <c r="AP6" s="58">
        <f>SUM(AL6,AI6,AE6,AA6,W6)</f>
        <v>15.596430435236403</v>
      </c>
      <c r="AQ6" s="60">
        <f>SUM(AN6,AK6,AG6,AC6,Y6)</f>
        <v>58.464925373134328</v>
      </c>
      <c r="AR6" s="60">
        <f>SUM(AM6,AJ6,AF6,AB6,X6)</f>
        <v>742.71641791044772</v>
      </c>
      <c r="AS6" s="60">
        <f>SUM(AH6,AD6,Z6,V6)</f>
        <v>5743.2835820895525</v>
      </c>
      <c r="AT6" s="60">
        <f>S6</f>
        <v>38.15361305361305</v>
      </c>
      <c r="AU6" s="60">
        <f>U6</f>
        <v>203.96408955223879</v>
      </c>
      <c r="AV6" s="60">
        <f>T6</f>
        <v>247.85492537313434</v>
      </c>
      <c r="AW6" s="60">
        <f>R6</f>
        <v>231.64179104477611</v>
      </c>
      <c r="AX6" s="60">
        <f>O6</f>
        <v>69.569230769230757</v>
      </c>
      <c r="AY6" s="60">
        <f>Q6</f>
        <v>517.49138920780717</v>
      </c>
      <c r="AZ6" s="60">
        <f>P6</f>
        <v>519.88059701492534</v>
      </c>
      <c r="BA6" s="68">
        <f>N6</f>
        <v>3528.6444489879368</v>
      </c>
      <c r="BB6" s="62">
        <f>AP6/$AO6</f>
        <v>1.3087260452157769E-3</v>
      </c>
      <c r="BC6" s="63">
        <f t="shared" ref="BC6:BM6" si="1">AQ6/$AO6</f>
        <v>4.9059027246741828E-3</v>
      </c>
      <c r="BD6" s="63">
        <f t="shared" si="1"/>
        <v>6.2322742653520211E-2</v>
      </c>
      <c r="BE6" s="63">
        <f t="shared" si="1"/>
        <v>0.48192981337314778</v>
      </c>
      <c r="BF6" s="63">
        <f t="shared" si="1"/>
        <v>3.2015420021710372E-3</v>
      </c>
      <c r="BG6" s="63">
        <f t="shared" si="1"/>
        <v>1.7115013425294198E-2</v>
      </c>
      <c r="BH6" s="63">
        <f t="shared" si="1"/>
        <v>2.0797976666377952E-2</v>
      </c>
      <c r="BI6" s="63">
        <f t="shared" si="1"/>
        <v>1.9437501828355647E-2</v>
      </c>
      <c r="BJ6" s="63">
        <f t="shared" si="1"/>
        <v>5.837686041776589E-3</v>
      </c>
      <c r="BK6" s="63">
        <f t="shared" si="1"/>
        <v>4.3423683518060488E-2</v>
      </c>
      <c r="BL6" s="63">
        <f t="shared" si="1"/>
        <v>4.3624166474567259E-2</v>
      </c>
      <c r="BM6" s="64">
        <f t="shared" si="1"/>
        <v>0.29609524524683906</v>
      </c>
    </row>
    <row r="7" spans="3:65" hidden="1">
      <c r="C7" t="s">
        <v>17</v>
      </c>
      <c r="D7" s="55">
        <v>68.493150684931507</v>
      </c>
      <c r="E7" s="55">
        <v>145.79999999999998</v>
      </c>
      <c r="F7" s="55">
        <v>7447.4328358208941</v>
      </c>
      <c r="G7" s="55">
        <v>50.907692307692301</v>
      </c>
      <c r="H7" s="55"/>
      <c r="I7" s="55">
        <v>7712.6336788135186</v>
      </c>
      <c r="L7" t="s">
        <v>12</v>
      </c>
      <c r="M7" t="s">
        <v>75</v>
      </c>
      <c r="N7" s="55">
        <v>2830.1369863013697</v>
      </c>
      <c r="O7" s="55"/>
      <c r="P7" s="55"/>
      <c r="Q7" s="55"/>
      <c r="R7" s="55"/>
      <c r="S7" s="55"/>
      <c r="T7" s="55"/>
      <c r="U7" s="55"/>
      <c r="W7" s="55"/>
      <c r="X7" s="55"/>
      <c r="Y7" s="55"/>
      <c r="Z7" s="56"/>
      <c r="AA7" s="56"/>
      <c r="AB7" s="56"/>
      <c r="AO7">
        <v>2830.1369863013697</v>
      </c>
      <c r="AP7" s="58">
        <f t="shared" ref="AP7:AP70" si="2">SUM(AL7,AI7,AE7,AA7,W7)</f>
        <v>0</v>
      </c>
      <c r="AQ7" s="60">
        <f t="shared" ref="AQ7:AQ70" si="3">SUM(AN7,AK7,AG7,AC7,Y7)</f>
        <v>0</v>
      </c>
      <c r="AR7" s="60">
        <f t="shared" ref="AR7:AR70" si="4">SUM(AM7,AJ7,AF7,AB7,X7)</f>
        <v>0</v>
      </c>
      <c r="AS7" s="60">
        <f t="shared" ref="AS7:AS70" si="5">SUM(AH7,AD7,Z7,V7)</f>
        <v>0</v>
      </c>
      <c r="AT7" s="60">
        <f t="shared" ref="AT7:AT70" si="6">S7</f>
        <v>0</v>
      </c>
      <c r="AU7" s="60">
        <f t="shared" ref="AU7:AU70" si="7">U7</f>
        <v>0</v>
      </c>
      <c r="AV7" s="60">
        <f t="shared" ref="AV7:AV70" si="8">T7</f>
        <v>0</v>
      </c>
      <c r="AW7" s="60">
        <f t="shared" ref="AW7:AW70" si="9">R7</f>
        <v>0</v>
      </c>
      <c r="AX7" s="60">
        <f t="shared" ref="AX7:AX70" si="10">O7</f>
        <v>0</v>
      </c>
      <c r="AY7" s="60">
        <f t="shared" ref="AY7:AY70" si="11">Q7</f>
        <v>0</v>
      </c>
      <c r="AZ7" s="60">
        <f t="shared" ref="AZ7:AZ70" si="12">P7</f>
        <v>0</v>
      </c>
      <c r="BA7" s="68">
        <f t="shared" ref="BA7:BA70" si="13">N7</f>
        <v>2830.1369863013697</v>
      </c>
      <c r="BB7" s="62">
        <f t="shared" ref="BB7:BB70" si="14">AP7/$AO7</f>
        <v>0</v>
      </c>
      <c r="BC7" s="63">
        <f t="shared" ref="BC7:BC70" si="15">AQ7/$AO7</f>
        <v>0</v>
      </c>
      <c r="BD7" s="63">
        <f t="shared" ref="BD7:BD70" si="16">AR7/$AO7</f>
        <v>0</v>
      </c>
      <c r="BE7" s="63">
        <f t="shared" ref="BE7:BE70" si="17">AS7/$AO7</f>
        <v>0</v>
      </c>
      <c r="BF7" s="63">
        <f t="shared" ref="BF7:BF70" si="18">AT7/$AO7</f>
        <v>0</v>
      </c>
      <c r="BG7" s="63">
        <f t="shared" ref="BG7:BG70" si="19">AU7/$AO7</f>
        <v>0</v>
      </c>
      <c r="BH7" s="63">
        <f t="shared" ref="BH7:BH70" si="20">AV7/$AO7</f>
        <v>0</v>
      </c>
      <c r="BI7" s="63">
        <f t="shared" ref="BI7:BI70" si="21">AW7/$AO7</f>
        <v>0</v>
      </c>
      <c r="BJ7" s="63">
        <f t="shared" ref="BJ7:BJ70" si="22">AX7/$AO7</f>
        <v>0</v>
      </c>
      <c r="BK7" s="63">
        <f t="shared" ref="BK7:BK70" si="23">AY7/$AO7</f>
        <v>0</v>
      </c>
      <c r="BL7" s="63">
        <f t="shared" ref="BL7:BL70" si="24">AZ7/$AO7</f>
        <v>0</v>
      </c>
      <c r="BM7" s="64">
        <f t="shared" ref="BM7:BM70" si="25">BA7/$AO7</f>
        <v>1</v>
      </c>
    </row>
    <row r="8" spans="3:65" hidden="1">
      <c r="C8" t="s">
        <v>18</v>
      </c>
      <c r="D8" s="55">
        <v>424.65753424657538</v>
      </c>
      <c r="E8" s="55">
        <v>225.11600000000001</v>
      </c>
      <c r="F8" s="55">
        <v>777.91044776119395</v>
      </c>
      <c r="G8" s="55">
        <v>4.1930069930069926</v>
      </c>
      <c r="H8" s="55"/>
      <c r="I8" s="55">
        <v>1431.8769890007763</v>
      </c>
      <c r="L8" t="s">
        <v>12</v>
      </c>
      <c r="M8" t="s">
        <v>76</v>
      </c>
      <c r="N8" s="55"/>
      <c r="O8" s="55"/>
      <c r="P8" s="55"/>
      <c r="Q8" s="55"/>
      <c r="R8" s="55"/>
      <c r="S8" s="55"/>
      <c r="T8" s="55">
        <v>130.84</v>
      </c>
      <c r="U8" s="55">
        <v>140.38200000000001</v>
      </c>
      <c r="W8" s="55"/>
      <c r="X8" s="55">
        <v>80</v>
      </c>
      <c r="Y8" s="55">
        <v>15.450000000000001</v>
      </c>
      <c r="Z8" s="56"/>
      <c r="AA8" s="56"/>
      <c r="AB8" s="56"/>
      <c r="AO8">
        <v>366.67199999999997</v>
      </c>
      <c r="AP8" s="58">
        <f t="shared" si="2"/>
        <v>0</v>
      </c>
      <c r="AQ8" s="60">
        <f t="shared" si="3"/>
        <v>15.450000000000001</v>
      </c>
      <c r="AR8" s="60">
        <f t="shared" si="4"/>
        <v>80</v>
      </c>
      <c r="AS8" s="60">
        <f t="shared" si="5"/>
        <v>0</v>
      </c>
      <c r="AT8" s="60">
        <f t="shared" si="6"/>
        <v>0</v>
      </c>
      <c r="AU8" s="60">
        <f t="shared" si="7"/>
        <v>140.38200000000001</v>
      </c>
      <c r="AV8" s="60">
        <f t="shared" si="8"/>
        <v>130.84</v>
      </c>
      <c r="AW8" s="60">
        <f t="shared" si="9"/>
        <v>0</v>
      </c>
      <c r="AX8" s="60">
        <f t="shared" si="10"/>
        <v>0</v>
      </c>
      <c r="AY8" s="60">
        <f t="shared" si="11"/>
        <v>0</v>
      </c>
      <c r="AZ8" s="60">
        <f t="shared" si="12"/>
        <v>0</v>
      </c>
      <c r="BA8" s="68">
        <f t="shared" si="13"/>
        <v>0</v>
      </c>
      <c r="BB8" s="62">
        <f t="shared" si="14"/>
        <v>0</v>
      </c>
      <c r="BC8" s="63">
        <f t="shared" si="15"/>
        <v>4.2135750752716333E-2</v>
      </c>
      <c r="BD8" s="63">
        <f t="shared" si="16"/>
        <v>0.21817864467425929</v>
      </c>
      <c r="BE8" s="63">
        <f t="shared" si="17"/>
        <v>0</v>
      </c>
      <c r="BF8" s="63">
        <f t="shared" si="18"/>
        <v>0</v>
      </c>
      <c r="BG8" s="63">
        <f t="shared" si="19"/>
        <v>0.38285443120827339</v>
      </c>
      <c r="BH8" s="63">
        <f t="shared" si="20"/>
        <v>0.35683117336475112</v>
      </c>
      <c r="BI8" s="63">
        <f t="shared" si="21"/>
        <v>0</v>
      </c>
      <c r="BJ8" s="63">
        <f t="shared" si="22"/>
        <v>0</v>
      </c>
      <c r="BK8" s="63">
        <f t="shared" si="23"/>
        <v>0</v>
      </c>
      <c r="BL8" s="63">
        <f t="shared" si="24"/>
        <v>0</v>
      </c>
      <c r="BM8" s="64">
        <f t="shared" si="25"/>
        <v>0</v>
      </c>
    </row>
    <row r="9" spans="3:65" hidden="1">
      <c r="C9" t="s">
        <v>20</v>
      </c>
      <c r="D9" s="55">
        <v>26.164383561643838</v>
      </c>
      <c r="E9" s="55">
        <v>450.71600000000007</v>
      </c>
      <c r="F9" s="55">
        <v>18148.373134328358</v>
      </c>
      <c r="G9" s="55">
        <v>76.539860139860181</v>
      </c>
      <c r="H9" s="55">
        <v>10.333333333333334</v>
      </c>
      <c r="I9" s="55">
        <v>18712.126711363195</v>
      </c>
      <c r="L9" t="s">
        <v>12</v>
      </c>
      <c r="M9" t="s">
        <v>78</v>
      </c>
      <c r="N9" s="55"/>
      <c r="O9" s="55">
        <v>22.569230769230767</v>
      </c>
      <c r="P9" s="55"/>
      <c r="Q9" s="55">
        <v>18.46153846153846</v>
      </c>
      <c r="R9" s="55"/>
      <c r="S9" s="55">
        <v>17.320279720279718</v>
      </c>
      <c r="T9" s="55"/>
      <c r="U9" s="55"/>
      <c r="W9" s="55">
        <v>4.2531468531468528</v>
      </c>
      <c r="X9" s="55"/>
      <c r="Y9" s="55"/>
      <c r="Z9" s="56"/>
      <c r="AA9" s="56"/>
      <c r="AB9" s="56"/>
      <c r="AO9">
        <v>62.60419580419579</v>
      </c>
      <c r="AP9" s="58">
        <f t="shared" si="2"/>
        <v>4.2531468531468528</v>
      </c>
      <c r="AQ9" s="60">
        <f t="shared" si="3"/>
        <v>0</v>
      </c>
      <c r="AR9" s="60">
        <f t="shared" si="4"/>
        <v>0</v>
      </c>
      <c r="AS9" s="60">
        <f t="shared" si="5"/>
        <v>0</v>
      </c>
      <c r="AT9" s="60">
        <f t="shared" si="6"/>
        <v>17.320279720279718</v>
      </c>
      <c r="AU9" s="60">
        <f t="shared" si="7"/>
        <v>0</v>
      </c>
      <c r="AV9" s="60">
        <f t="shared" si="8"/>
        <v>0</v>
      </c>
      <c r="AW9" s="60">
        <f t="shared" si="9"/>
        <v>0</v>
      </c>
      <c r="AX9" s="60">
        <f t="shared" si="10"/>
        <v>22.569230769230767</v>
      </c>
      <c r="AY9" s="60">
        <f t="shared" si="11"/>
        <v>18.46153846153846</v>
      </c>
      <c r="AZ9" s="60">
        <f t="shared" si="12"/>
        <v>0</v>
      </c>
      <c r="BA9" s="68">
        <f t="shared" si="13"/>
        <v>0</v>
      </c>
      <c r="BB9" s="62">
        <f t="shared" si="14"/>
        <v>6.793708949555427E-2</v>
      </c>
      <c r="BC9" s="63">
        <f t="shared" si="15"/>
        <v>0</v>
      </c>
      <c r="BD9" s="63">
        <f t="shared" si="16"/>
        <v>0</v>
      </c>
      <c r="BE9" s="63">
        <f t="shared" si="17"/>
        <v>0</v>
      </c>
      <c r="BF9" s="63">
        <f t="shared" si="18"/>
        <v>0.27666324114204016</v>
      </c>
      <c r="BG9" s="63">
        <f t="shared" si="19"/>
        <v>0</v>
      </c>
      <c r="BH9" s="63">
        <f t="shared" si="20"/>
        <v>0</v>
      </c>
      <c r="BI9" s="63">
        <f t="shared" si="21"/>
        <v>0</v>
      </c>
      <c r="BJ9" s="63">
        <f t="shared" si="22"/>
        <v>0.36050667977302181</v>
      </c>
      <c r="BK9" s="63">
        <f t="shared" si="23"/>
        <v>0.29489298958938387</v>
      </c>
      <c r="BL9" s="63">
        <f t="shared" si="24"/>
        <v>0</v>
      </c>
      <c r="BM9" s="64">
        <f t="shared" si="25"/>
        <v>0</v>
      </c>
    </row>
    <row r="10" spans="3:65" hidden="1">
      <c r="C10" t="s">
        <v>21</v>
      </c>
      <c r="D10" s="55">
        <v>523.64657534246567</v>
      </c>
      <c r="E10" s="55">
        <v>616.27999999999986</v>
      </c>
      <c r="F10" s="55">
        <v>16075.402985074626</v>
      </c>
      <c r="G10" s="55">
        <v>1209.2377622377621</v>
      </c>
      <c r="H10" s="55">
        <v>2.3333333333333335</v>
      </c>
      <c r="I10" s="55">
        <v>18426.900655988185</v>
      </c>
      <c r="L10" t="s">
        <v>12</v>
      </c>
      <c r="M10" t="s">
        <v>79</v>
      </c>
      <c r="N10" s="55"/>
      <c r="O10" s="55">
        <v>46.999999999999993</v>
      </c>
      <c r="P10" s="55"/>
      <c r="Q10" s="55">
        <v>40</v>
      </c>
      <c r="R10" s="55"/>
      <c r="S10" s="55">
        <v>11.833333333333334</v>
      </c>
      <c r="T10" s="55"/>
      <c r="U10" s="55"/>
      <c r="W10" s="55"/>
      <c r="X10" s="55"/>
      <c r="Y10" s="55"/>
      <c r="Z10" s="56"/>
      <c r="AA10" s="56"/>
      <c r="AB10" s="56"/>
      <c r="AO10">
        <v>98.833333333333329</v>
      </c>
      <c r="AP10" s="58">
        <f t="shared" si="2"/>
        <v>0</v>
      </c>
      <c r="AQ10" s="60">
        <f t="shared" si="3"/>
        <v>0</v>
      </c>
      <c r="AR10" s="60">
        <f t="shared" si="4"/>
        <v>0</v>
      </c>
      <c r="AS10" s="60">
        <f t="shared" si="5"/>
        <v>0</v>
      </c>
      <c r="AT10" s="60">
        <f t="shared" si="6"/>
        <v>11.833333333333334</v>
      </c>
      <c r="AU10" s="60">
        <f t="shared" si="7"/>
        <v>0</v>
      </c>
      <c r="AV10" s="60">
        <f t="shared" si="8"/>
        <v>0</v>
      </c>
      <c r="AW10" s="60">
        <f t="shared" si="9"/>
        <v>0</v>
      </c>
      <c r="AX10" s="60">
        <f t="shared" si="10"/>
        <v>46.999999999999993</v>
      </c>
      <c r="AY10" s="60">
        <f t="shared" si="11"/>
        <v>40</v>
      </c>
      <c r="AZ10" s="60">
        <f t="shared" si="12"/>
        <v>0</v>
      </c>
      <c r="BA10" s="68">
        <f t="shared" si="13"/>
        <v>0</v>
      </c>
      <c r="BB10" s="62">
        <f t="shared" si="14"/>
        <v>0</v>
      </c>
      <c r="BC10" s="63">
        <f t="shared" si="15"/>
        <v>0</v>
      </c>
      <c r="BD10" s="63">
        <f t="shared" si="16"/>
        <v>0</v>
      </c>
      <c r="BE10" s="63">
        <f t="shared" si="17"/>
        <v>0</v>
      </c>
      <c r="BF10" s="63">
        <f t="shared" si="18"/>
        <v>0.1197301854974705</v>
      </c>
      <c r="BG10" s="63">
        <f t="shared" si="19"/>
        <v>0</v>
      </c>
      <c r="BH10" s="63">
        <f t="shared" si="20"/>
        <v>0</v>
      </c>
      <c r="BI10" s="63">
        <f t="shared" si="21"/>
        <v>0</v>
      </c>
      <c r="BJ10" s="63">
        <f t="shared" si="22"/>
        <v>0.475548060708263</v>
      </c>
      <c r="BK10" s="63">
        <f t="shared" si="23"/>
        <v>0.40472175379426645</v>
      </c>
      <c r="BL10" s="63">
        <f t="shared" si="24"/>
        <v>0</v>
      </c>
      <c r="BM10" s="64">
        <f t="shared" si="25"/>
        <v>0</v>
      </c>
    </row>
    <row r="11" spans="3:65" hidden="1">
      <c r="C11" t="s">
        <v>22</v>
      </c>
      <c r="D11" s="55"/>
      <c r="E11" s="55">
        <v>4</v>
      </c>
      <c r="F11" s="55">
        <v>1154.9253731343283</v>
      </c>
      <c r="G11" s="55">
        <v>16.895104895104893</v>
      </c>
      <c r="H11" s="55"/>
      <c r="I11" s="55">
        <v>1175.8204780294332</v>
      </c>
      <c r="L11" t="s">
        <v>12</v>
      </c>
      <c r="M11" t="s">
        <v>77</v>
      </c>
      <c r="N11" s="55">
        <v>698.50746268656712</v>
      </c>
      <c r="O11" s="55"/>
      <c r="P11" s="55">
        <v>519.88059701492534</v>
      </c>
      <c r="Q11" s="55">
        <v>459.02985074626866</v>
      </c>
      <c r="R11" s="55">
        <v>231.64179104477611</v>
      </c>
      <c r="S11" s="55">
        <v>9</v>
      </c>
      <c r="T11" s="55">
        <v>117.01492537313433</v>
      </c>
      <c r="U11" s="55">
        <v>63.582089552238791</v>
      </c>
      <c r="V11">
        <v>4531.3432835820895</v>
      </c>
      <c r="W11" s="55"/>
      <c r="X11" s="55">
        <v>321.37313432835822</v>
      </c>
      <c r="Y11" s="55">
        <v>5.4029850746268657</v>
      </c>
      <c r="Z11" s="56">
        <v>985.07462686567158</v>
      </c>
      <c r="AA11" s="56"/>
      <c r="AB11" s="56">
        <v>127.61194029850745</v>
      </c>
      <c r="AC11">
        <v>16.119402985074625</v>
      </c>
      <c r="AD11">
        <v>226.86567164179104</v>
      </c>
      <c r="AE11">
        <v>7.1641791044776113</v>
      </c>
      <c r="AF11">
        <v>119.40298507462686</v>
      </c>
      <c r="AG11">
        <v>21.492537313432834</v>
      </c>
      <c r="AI11">
        <v>4.1791044776119399</v>
      </c>
      <c r="AJ11">
        <v>94.328358208955223</v>
      </c>
      <c r="AO11">
        <v>8559.0149253731324</v>
      </c>
      <c r="AP11" s="58">
        <f t="shared" si="2"/>
        <v>11.343283582089551</v>
      </c>
      <c r="AQ11" s="60">
        <f t="shared" si="3"/>
        <v>43.014925373134332</v>
      </c>
      <c r="AR11" s="60">
        <f t="shared" si="4"/>
        <v>662.71641791044772</v>
      </c>
      <c r="AS11" s="60">
        <f t="shared" si="5"/>
        <v>5743.2835820895525</v>
      </c>
      <c r="AT11" s="60">
        <f t="shared" si="6"/>
        <v>9</v>
      </c>
      <c r="AU11" s="60">
        <f t="shared" si="7"/>
        <v>63.582089552238791</v>
      </c>
      <c r="AV11" s="60">
        <f t="shared" si="8"/>
        <v>117.01492537313433</v>
      </c>
      <c r="AW11" s="60">
        <f t="shared" si="9"/>
        <v>231.64179104477611</v>
      </c>
      <c r="AX11" s="60">
        <f t="shared" si="10"/>
        <v>0</v>
      </c>
      <c r="AY11" s="60">
        <f t="shared" si="11"/>
        <v>459.02985074626866</v>
      </c>
      <c r="AZ11" s="60">
        <f t="shared" si="12"/>
        <v>519.88059701492534</v>
      </c>
      <c r="BA11" s="68">
        <f t="shared" si="13"/>
        <v>698.50746268656712</v>
      </c>
      <c r="BB11" s="62">
        <f t="shared" si="14"/>
        <v>1.3253024654113496E-3</v>
      </c>
      <c r="BC11" s="63">
        <f t="shared" si="15"/>
        <v>5.0256864543625135E-3</v>
      </c>
      <c r="BD11" s="63">
        <f t="shared" si="16"/>
        <v>7.7429052722624667E-2</v>
      </c>
      <c r="BE11" s="63">
        <f t="shared" si="17"/>
        <v>0.67102156406616764</v>
      </c>
      <c r="BF11" s="63">
        <f t="shared" si="18"/>
        <v>1.0515228771618998E-3</v>
      </c>
      <c r="BG11" s="63">
        <f t="shared" si="19"/>
        <v>7.4286690824373006E-3</v>
      </c>
      <c r="BH11" s="63">
        <f t="shared" si="20"/>
        <v>1.3671541222138135E-2</v>
      </c>
      <c r="BI11" s="63">
        <f t="shared" si="21"/>
        <v>2.7064071398926512E-2</v>
      </c>
      <c r="BJ11" s="63">
        <f t="shared" si="22"/>
        <v>0</v>
      </c>
      <c r="BK11" s="63">
        <f t="shared" si="23"/>
        <v>5.3631154373323768E-2</v>
      </c>
      <c r="BL11" s="63">
        <f t="shared" si="24"/>
        <v>6.074070457264228E-2</v>
      </c>
      <c r="BM11" s="64">
        <f t="shared" si="25"/>
        <v>8.1610730764804171E-2</v>
      </c>
    </row>
    <row r="12" spans="3:65" hidden="1">
      <c r="C12" t="s">
        <v>23</v>
      </c>
      <c r="D12" s="55">
        <v>421.64383561643837</v>
      </c>
      <c r="E12" s="55">
        <v>1750.1699999999996</v>
      </c>
      <c r="F12" s="55">
        <v>16282.665671641778</v>
      </c>
      <c r="G12" s="55">
        <v>95.699300699300707</v>
      </c>
      <c r="H12" s="55">
        <v>4.3333333333333339</v>
      </c>
      <c r="I12" s="55">
        <v>18554.512141290848</v>
      </c>
      <c r="L12" t="s">
        <v>16</v>
      </c>
      <c r="M12" t="s">
        <v>7</v>
      </c>
      <c r="N12" s="55">
        <f>SUM(N13:N17)</f>
        <v>2595.2279697403392</v>
      </c>
      <c r="O12" s="55">
        <f t="shared" ref="O12:AO12" si="26">SUM(O13:O17)</f>
        <v>87.236363636363635</v>
      </c>
      <c r="P12" s="55">
        <f t="shared" si="26"/>
        <v>780.76426088734411</v>
      </c>
      <c r="Q12" s="55">
        <f t="shared" si="26"/>
        <v>180.3388468901779</v>
      </c>
      <c r="R12" s="55">
        <f t="shared" si="26"/>
        <v>0</v>
      </c>
      <c r="S12" s="55">
        <f t="shared" si="26"/>
        <v>192.33426573426581</v>
      </c>
      <c r="T12" s="55">
        <f t="shared" si="26"/>
        <v>882.07188713964433</v>
      </c>
      <c r="U12" s="55">
        <f t="shared" si="26"/>
        <v>65.700061337149862</v>
      </c>
      <c r="V12" s="55">
        <f t="shared" si="26"/>
        <v>0</v>
      </c>
      <c r="W12" s="55">
        <f t="shared" si="26"/>
        <v>3.8805970149253732</v>
      </c>
      <c r="X12" s="55">
        <f t="shared" si="26"/>
        <v>104.77611940298507</v>
      </c>
      <c r="Y12" s="55">
        <f t="shared" si="26"/>
        <v>0</v>
      </c>
      <c r="Z12" s="55">
        <f t="shared" si="26"/>
        <v>537.31343283582089</v>
      </c>
      <c r="AA12" s="55">
        <f t="shared" si="26"/>
        <v>0</v>
      </c>
      <c r="AB12" s="55">
        <f t="shared" si="26"/>
        <v>0</v>
      </c>
      <c r="AC12" s="55">
        <f t="shared" si="26"/>
        <v>0</v>
      </c>
      <c r="AD12" s="55">
        <f t="shared" si="26"/>
        <v>0</v>
      </c>
      <c r="AE12" s="55">
        <f t="shared" si="26"/>
        <v>0</v>
      </c>
      <c r="AF12" s="55">
        <f t="shared" si="26"/>
        <v>159.80000000000001</v>
      </c>
      <c r="AG12" s="55">
        <f t="shared" si="26"/>
        <v>0</v>
      </c>
      <c r="AH12" s="55">
        <f t="shared" si="26"/>
        <v>0</v>
      </c>
      <c r="AI12" s="55">
        <f t="shared" si="26"/>
        <v>0</v>
      </c>
      <c r="AJ12" s="55">
        <f t="shared" si="26"/>
        <v>0</v>
      </c>
      <c r="AK12" s="55">
        <f t="shared" si="26"/>
        <v>0</v>
      </c>
      <c r="AL12" s="55">
        <f t="shared" si="26"/>
        <v>0</v>
      </c>
      <c r="AM12" s="55">
        <f t="shared" si="26"/>
        <v>0</v>
      </c>
      <c r="AN12" s="55">
        <f t="shared" si="26"/>
        <v>0</v>
      </c>
      <c r="AO12" s="55">
        <f t="shared" si="26"/>
        <v>5589.4438046190162</v>
      </c>
      <c r="AP12" s="58">
        <f t="shared" si="2"/>
        <v>3.8805970149253732</v>
      </c>
      <c r="AQ12" s="60">
        <f t="shared" si="3"/>
        <v>0</v>
      </c>
      <c r="AR12" s="60">
        <f t="shared" si="4"/>
        <v>264.57611940298511</v>
      </c>
      <c r="AS12" s="60">
        <f t="shared" si="5"/>
        <v>537.31343283582089</v>
      </c>
      <c r="AT12" s="60">
        <f t="shared" si="6"/>
        <v>192.33426573426581</v>
      </c>
      <c r="AU12" s="60">
        <f t="shared" si="7"/>
        <v>65.700061337149862</v>
      </c>
      <c r="AV12" s="60">
        <f t="shared" si="8"/>
        <v>882.07188713964433</v>
      </c>
      <c r="AW12" s="60">
        <f t="shared" si="9"/>
        <v>0</v>
      </c>
      <c r="AX12" s="60">
        <f t="shared" si="10"/>
        <v>87.236363636363635</v>
      </c>
      <c r="AY12" s="60">
        <f t="shared" si="11"/>
        <v>180.3388468901779</v>
      </c>
      <c r="AZ12" s="60">
        <f t="shared" si="12"/>
        <v>780.76426088734411</v>
      </c>
      <c r="BA12" s="68">
        <f t="shared" si="13"/>
        <v>2595.2279697403392</v>
      </c>
      <c r="BB12" s="62">
        <f t="shared" si="14"/>
        <v>6.9427248051380671E-4</v>
      </c>
      <c r="BC12" s="63">
        <f t="shared" si="15"/>
        <v>0</v>
      </c>
      <c r="BD12" s="63">
        <f t="shared" si="16"/>
        <v>4.7334963665677104E-2</v>
      </c>
      <c r="BE12" s="63">
        <f t="shared" si="17"/>
        <v>9.6130035763450153E-2</v>
      </c>
      <c r="BF12" s="63">
        <f t="shared" si="18"/>
        <v>3.4410269153314361E-2</v>
      </c>
      <c r="BG12" s="63">
        <f t="shared" si="19"/>
        <v>1.1754311096724241E-2</v>
      </c>
      <c r="BH12" s="63">
        <f t="shared" si="20"/>
        <v>0.15781031493879874</v>
      </c>
      <c r="BI12" s="63">
        <f t="shared" si="21"/>
        <v>0</v>
      </c>
      <c r="BJ12" s="63">
        <f t="shared" si="22"/>
        <v>1.5607342462996599E-2</v>
      </c>
      <c r="BK12" s="63">
        <f t="shared" si="23"/>
        <v>3.2264184629810413E-2</v>
      </c>
      <c r="BL12" s="63">
        <f t="shared" si="24"/>
        <v>0.13968550148802544</v>
      </c>
      <c r="BM12" s="64">
        <f t="shared" si="25"/>
        <v>0.46430880432068916</v>
      </c>
    </row>
    <row r="13" spans="3:65" hidden="1">
      <c r="C13" t="s">
        <v>24</v>
      </c>
      <c r="D13" s="55"/>
      <c r="E13" s="55">
        <v>6089.8359999999993</v>
      </c>
      <c r="F13" s="55">
        <v>6402.6805970149235</v>
      </c>
      <c r="G13" s="55">
        <v>899.96643356643233</v>
      </c>
      <c r="H13" s="55">
        <v>5</v>
      </c>
      <c r="I13" s="55">
        <v>13397.483030581356</v>
      </c>
      <c r="L13" t="s">
        <v>16</v>
      </c>
      <c r="M13" t="s">
        <v>75</v>
      </c>
      <c r="N13" s="55">
        <v>1123.2876712328766</v>
      </c>
      <c r="O13" s="55"/>
      <c r="P13" s="55">
        <v>342.46575342465752</v>
      </c>
      <c r="Q13" s="55">
        <v>22.191780821917806</v>
      </c>
      <c r="R13" s="55"/>
      <c r="S13" s="55"/>
      <c r="T13" s="55">
        <v>327.39726027397262</v>
      </c>
      <c r="U13" s="55">
        <v>6.8493150684931505</v>
      </c>
      <c r="W13" s="55"/>
      <c r="X13" s="55"/>
      <c r="Y13" s="55"/>
      <c r="Z13" s="56"/>
      <c r="AA13" s="56"/>
      <c r="AB13" s="56"/>
      <c r="AO13">
        <v>1822.1917808219177</v>
      </c>
      <c r="AP13" s="58">
        <f t="shared" si="2"/>
        <v>0</v>
      </c>
      <c r="AQ13" s="60">
        <f t="shared" si="3"/>
        <v>0</v>
      </c>
      <c r="AR13" s="60">
        <f t="shared" si="4"/>
        <v>0</v>
      </c>
      <c r="AS13" s="60">
        <f t="shared" si="5"/>
        <v>0</v>
      </c>
      <c r="AT13" s="60">
        <f t="shared" si="6"/>
        <v>0</v>
      </c>
      <c r="AU13" s="60">
        <f t="shared" si="7"/>
        <v>6.8493150684931505</v>
      </c>
      <c r="AV13" s="60">
        <f t="shared" si="8"/>
        <v>327.39726027397262</v>
      </c>
      <c r="AW13" s="60">
        <f t="shared" si="9"/>
        <v>0</v>
      </c>
      <c r="AX13" s="60">
        <f t="shared" si="10"/>
        <v>0</v>
      </c>
      <c r="AY13" s="60">
        <f t="shared" si="11"/>
        <v>22.191780821917806</v>
      </c>
      <c r="AZ13" s="60">
        <f t="shared" si="12"/>
        <v>342.46575342465752</v>
      </c>
      <c r="BA13" s="68">
        <f t="shared" si="13"/>
        <v>1123.2876712328766</v>
      </c>
      <c r="BB13" s="62">
        <f t="shared" si="14"/>
        <v>0</v>
      </c>
      <c r="BC13" s="63">
        <f t="shared" si="15"/>
        <v>0</v>
      </c>
      <c r="BD13" s="63">
        <f t="shared" si="16"/>
        <v>0</v>
      </c>
      <c r="BE13" s="63">
        <f t="shared" si="17"/>
        <v>0</v>
      </c>
      <c r="BF13" s="63">
        <f t="shared" si="18"/>
        <v>0</v>
      </c>
      <c r="BG13" s="63">
        <f t="shared" si="19"/>
        <v>3.7588332581566684E-3</v>
      </c>
      <c r="BH13" s="63">
        <f t="shared" si="20"/>
        <v>0.17967222973988875</v>
      </c>
      <c r="BI13" s="63">
        <f t="shared" si="21"/>
        <v>0</v>
      </c>
      <c r="BJ13" s="63">
        <f t="shared" si="22"/>
        <v>0</v>
      </c>
      <c r="BK13" s="63">
        <f t="shared" si="23"/>
        <v>1.2178619756427604E-2</v>
      </c>
      <c r="BL13" s="63">
        <f t="shared" si="24"/>
        <v>0.1879416629078334</v>
      </c>
      <c r="BM13" s="64">
        <f t="shared" si="25"/>
        <v>0.61644865433769358</v>
      </c>
    </row>
    <row r="14" spans="3:65" hidden="1">
      <c r="C14" t="s">
        <v>25</v>
      </c>
      <c r="D14" s="55">
        <v>2254.0821917808216</v>
      </c>
      <c r="E14" s="55">
        <v>7409.4379999999956</v>
      </c>
      <c r="F14" s="55">
        <v>94601.826865671668</v>
      </c>
      <c r="G14" s="55">
        <v>1129.2881118881116</v>
      </c>
      <c r="H14" s="55">
        <v>210.51999999999998</v>
      </c>
      <c r="I14" s="55">
        <v>105605.15516934059</v>
      </c>
      <c r="L14" t="s">
        <v>16</v>
      </c>
      <c r="M14" t="s">
        <v>76</v>
      </c>
      <c r="N14" s="55">
        <v>460</v>
      </c>
      <c r="O14" s="55"/>
      <c r="P14" s="55">
        <v>88</v>
      </c>
      <c r="Q14" s="55">
        <v>29.84</v>
      </c>
      <c r="R14" s="55"/>
      <c r="S14" s="55"/>
      <c r="T14" s="55">
        <v>469.6</v>
      </c>
      <c r="U14" s="55">
        <v>49</v>
      </c>
      <c r="W14" s="55"/>
      <c r="X14" s="55"/>
      <c r="Y14" s="55"/>
      <c r="Z14" s="56"/>
      <c r="AA14" s="56"/>
      <c r="AB14" s="56"/>
      <c r="AF14">
        <v>159.80000000000001</v>
      </c>
      <c r="AO14">
        <v>1256.24</v>
      </c>
      <c r="AP14" s="58">
        <f t="shared" si="2"/>
        <v>0</v>
      </c>
      <c r="AQ14" s="60">
        <f t="shared" si="3"/>
        <v>0</v>
      </c>
      <c r="AR14" s="60">
        <f t="shared" si="4"/>
        <v>159.80000000000001</v>
      </c>
      <c r="AS14" s="60">
        <f t="shared" si="5"/>
        <v>0</v>
      </c>
      <c r="AT14" s="60">
        <f t="shared" si="6"/>
        <v>0</v>
      </c>
      <c r="AU14" s="60">
        <f t="shared" si="7"/>
        <v>49</v>
      </c>
      <c r="AV14" s="60">
        <f t="shared" si="8"/>
        <v>469.6</v>
      </c>
      <c r="AW14" s="60">
        <f t="shared" si="9"/>
        <v>0</v>
      </c>
      <c r="AX14" s="60">
        <f t="shared" si="10"/>
        <v>0</v>
      </c>
      <c r="AY14" s="60">
        <f t="shared" si="11"/>
        <v>29.84</v>
      </c>
      <c r="AZ14" s="60">
        <f t="shared" si="12"/>
        <v>88</v>
      </c>
      <c r="BA14" s="68">
        <f t="shared" si="13"/>
        <v>460</v>
      </c>
      <c r="BB14" s="62">
        <f t="shared" si="14"/>
        <v>0</v>
      </c>
      <c r="BC14" s="63">
        <f t="shared" si="15"/>
        <v>0</v>
      </c>
      <c r="BD14" s="63">
        <f t="shared" si="16"/>
        <v>0.12720499267655863</v>
      </c>
      <c r="BE14" s="63">
        <f t="shared" si="17"/>
        <v>0</v>
      </c>
      <c r="BF14" s="63">
        <f t="shared" si="18"/>
        <v>0</v>
      </c>
      <c r="BG14" s="63">
        <f t="shared" si="19"/>
        <v>3.9005285614213847E-2</v>
      </c>
      <c r="BH14" s="63">
        <f t="shared" si="20"/>
        <v>0.37381392090683313</v>
      </c>
      <c r="BI14" s="63">
        <f t="shared" si="21"/>
        <v>0</v>
      </c>
      <c r="BJ14" s="63">
        <f t="shared" si="22"/>
        <v>0</v>
      </c>
      <c r="BK14" s="63">
        <f t="shared" si="23"/>
        <v>2.3753422912819205E-2</v>
      </c>
      <c r="BL14" s="63">
        <f t="shared" si="24"/>
        <v>7.0050308858179963E-2</v>
      </c>
      <c r="BM14" s="64">
        <f t="shared" si="25"/>
        <v>0.36617206903139526</v>
      </c>
    </row>
    <row r="15" spans="3:65" hidden="1">
      <c r="C15" t="s">
        <v>26</v>
      </c>
      <c r="D15" s="55">
        <v>479.8630136986302</v>
      </c>
      <c r="E15" s="55">
        <v>126.8</v>
      </c>
      <c r="F15" s="55">
        <v>2469.8507462686566</v>
      </c>
      <c r="G15" s="55">
        <v>263.04195804195803</v>
      </c>
      <c r="H15" s="55"/>
      <c r="I15" s="55">
        <v>3339.5557180092446</v>
      </c>
      <c r="L15" t="s">
        <v>16</v>
      </c>
      <c r="M15" t="s">
        <v>78</v>
      </c>
      <c r="N15" s="55"/>
      <c r="O15" s="55">
        <v>87.236363636363635</v>
      </c>
      <c r="P15" s="55"/>
      <c r="Q15" s="55">
        <v>49.650349650349646</v>
      </c>
      <c r="R15" s="55"/>
      <c r="S15" s="55">
        <v>192.33426573426581</v>
      </c>
      <c r="T15" s="55"/>
      <c r="U15" s="55"/>
      <c r="W15" s="55"/>
      <c r="X15" s="55"/>
      <c r="Y15" s="55"/>
      <c r="Z15" s="56"/>
      <c r="AA15" s="56"/>
      <c r="AB15" s="56"/>
      <c r="AO15">
        <v>329.22097902097909</v>
      </c>
      <c r="AP15" s="58">
        <f t="shared" si="2"/>
        <v>0</v>
      </c>
      <c r="AQ15" s="60">
        <f t="shared" si="3"/>
        <v>0</v>
      </c>
      <c r="AR15" s="60">
        <f t="shared" si="4"/>
        <v>0</v>
      </c>
      <c r="AS15" s="60">
        <f t="shared" si="5"/>
        <v>0</v>
      </c>
      <c r="AT15" s="60">
        <f t="shared" si="6"/>
        <v>192.33426573426581</v>
      </c>
      <c r="AU15" s="60">
        <f t="shared" si="7"/>
        <v>0</v>
      </c>
      <c r="AV15" s="60">
        <f t="shared" si="8"/>
        <v>0</v>
      </c>
      <c r="AW15" s="60">
        <f t="shared" si="9"/>
        <v>0</v>
      </c>
      <c r="AX15" s="60">
        <f t="shared" si="10"/>
        <v>87.236363636363635</v>
      </c>
      <c r="AY15" s="60">
        <f t="shared" si="11"/>
        <v>49.650349650349646</v>
      </c>
      <c r="AZ15" s="60">
        <f t="shared" si="12"/>
        <v>0</v>
      </c>
      <c r="BA15" s="68">
        <f t="shared" si="13"/>
        <v>0</v>
      </c>
      <c r="BB15" s="62">
        <f t="shared" si="14"/>
        <v>0</v>
      </c>
      <c r="BC15" s="63">
        <f t="shared" si="15"/>
        <v>0</v>
      </c>
      <c r="BD15" s="63">
        <f t="shared" si="16"/>
        <v>0</v>
      </c>
      <c r="BE15" s="63">
        <f t="shared" si="17"/>
        <v>0</v>
      </c>
      <c r="BF15" s="63">
        <f t="shared" si="18"/>
        <v>0.58421023564846886</v>
      </c>
      <c r="BG15" s="63">
        <f t="shared" si="19"/>
        <v>0</v>
      </c>
      <c r="BH15" s="63">
        <f t="shared" si="20"/>
        <v>0</v>
      </c>
      <c r="BI15" s="63">
        <f t="shared" si="21"/>
        <v>0</v>
      </c>
      <c r="BJ15" s="63">
        <f t="shared" si="22"/>
        <v>0.26497814293543132</v>
      </c>
      <c r="BK15" s="63">
        <f t="shared" si="23"/>
        <v>0.15081162141609986</v>
      </c>
      <c r="BL15" s="63">
        <f t="shared" si="24"/>
        <v>0</v>
      </c>
      <c r="BM15" s="64">
        <f t="shared" si="25"/>
        <v>0</v>
      </c>
    </row>
    <row r="16" spans="3:65" hidden="1">
      <c r="C16" t="s">
        <v>27</v>
      </c>
      <c r="D16" s="55">
        <v>363.15068493150682</v>
      </c>
      <c r="E16" s="55">
        <v>251.92</v>
      </c>
      <c r="F16" s="55">
        <v>1915.9701492537313</v>
      </c>
      <c r="G16" s="55">
        <v>384.69230769230717</v>
      </c>
      <c r="H16" s="55"/>
      <c r="I16" s="55">
        <v>2915.7331418775452</v>
      </c>
      <c r="L16" t="s">
        <v>16</v>
      </c>
      <c r="M16" t="s">
        <v>79</v>
      </c>
      <c r="N16" s="55"/>
      <c r="O16" s="55"/>
      <c r="P16" s="55"/>
      <c r="Q16" s="55">
        <v>10</v>
      </c>
      <c r="R16" s="55"/>
      <c r="S16" s="55"/>
      <c r="T16" s="55"/>
      <c r="U16" s="55"/>
      <c r="W16" s="55"/>
      <c r="X16" s="55"/>
      <c r="Y16" s="55"/>
      <c r="Z16" s="56"/>
      <c r="AA16" s="56"/>
      <c r="AB16" s="56"/>
      <c r="AO16">
        <v>10</v>
      </c>
      <c r="AP16" s="58">
        <f t="shared" si="2"/>
        <v>0</v>
      </c>
      <c r="AQ16" s="60">
        <f t="shared" si="3"/>
        <v>0</v>
      </c>
      <c r="AR16" s="60">
        <f t="shared" si="4"/>
        <v>0</v>
      </c>
      <c r="AS16" s="60">
        <f t="shared" si="5"/>
        <v>0</v>
      </c>
      <c r="AT16" s="60">
        <f t="shared" si="6"/>
        <v>0</v>
      </c>
      <c r="AU16" s="60">
        <f t="shared" si="7"/>
        <v>0</v>
      </c>
      <c r="AV16" s="60">
        <f t="shared" si="8"/>
        <v>0</v>
      </c>
      <c r="AW16" s="60">
        <f t="shared" si="9"/>
        <v>0</v>
      </c>
      <c r="AX16" s="60">
        <f t="shared" si="10"/>
        <v>0</v>
      </c>
      <c r="AY16" s="60">
        <f t="shared" si="11"/>
        <v>10</v>
      </c>
      <c r="AZ16" s="60">
        <f t="shared" si="12"/>
        <v>0</v>
      </c>
      <c r="BA16" s="68">
        <f t="shared" si="13"/>
        <v>0</v>
      </c>
      <c r="BB16" s="62">
        <f t="shared" si="14"/>
        <v>0</v>
      </c>
      <c r="BC16" s="63">
        <f t="shared" si="15"/>
        <v>0</v>
      </c>
      <c r="BD16" s="63">
        <f t="shared" si="16"/>
        <v>0</v>
      </c>
      <c r="BE16" s="63">
        <f t="shared" si="17"/>
        <v>0</v>
      </c>
      <c r="BF16" s="63">
        <f t="shared" si="18"/>
        <v>0</v>
      </c>
      <c r="BG16" s="63">
        <f t="shared" si="19"/>
        <v>0</v>
      </c>
      <c r="BH16" s="63">
        <f t="shared" si="20"/>
        <v>0</v>
      </c>
      <c r="BI16" s="63">
        <f t="shared" si="21"/>
        <v>0</v>
      </c>
      <c r="BJ16" s="63">
        <f t="shared" si="22"/>
        <v>0</v>
      </c>
      <c r="BK16" s="63">
        <f t="shared" si="23"/>
        <v>1</v>
      </c>
      <c r="BL16" s="63">
        <f t="shared" si="24"/>
        <v>0</v>
      </c>
      <c r="BM16" s="64">
        <f t="shared" si="25"/>
        <v>0</v>
      </c>
    </row>
    <row r="17" spans="3:65" hidden="1">
      <c r="C17" t="s">
        <v>46</v>
      </c>
      <c r="D17" s="55"/>
      <c r="E17" s="55"/>
      <c r="F17" s="55">
        <v>447.76119402985074</v>
      </c>
      <c r="G17" s="55"/>
      <c r="H17" s="55">
        <v>28</v>
      </c>
      <c r="I17" s="55">
        <v>475.76119402985074</v>
      </c>
      <c r="L17" t="s">
        <v>16</v>
      </c>
      <c r="M17" t="s">
        <v>77</v>
      </c>
      <c r="N17" s="55">
        <v>1011.9402985074627</v>
      </c>
      <c r="O17" s="55"/>
      <c r="P17" s="55">
        <v>350.29850746268653</v>
      </c>
      <c r="Q17" s="55">
        <v>68.656716417910445</v>
      </c>
      <c r="R17" s="55"/>
      <c r="S17" s="55"/>
      <c r="T17" s="55">
        <v>85.074626865671632</v>
      </c>
      <c r="U17" s="55">
        <v>9.8507462686567155</v>
      </c>
      <c r="W17" s="55">
        <v>3.8805970149253732</v>
      </c>
      <c r="X17" s="55">
        <v>104.77611940298507</v>
      </c>
      <c r="Y17" s="55"/>
      <c r="Z17" s="56">
        <v>537.31343283582089</v>
      </c>
      <c r="AA17" s="56"/>
      <c r="AB17" s="56"/>
      <c r="AO17">
        <v>2171.7910447761196</v>
      </c>
      <c r="AP17" s="58">
        <f t="shared" si="2"/>
        <v>3.8805970149253732</v>
      </c>
      <c r="AQ17" s="60">
        <f t="shared" si="3"/>
        <v>0</v>
      </c>
      <c r="AR17" s="60">
        <f t="shared" si="4"/>
        <v>104.77611940298507</v>
      </c>
      <c r="AS17" s="60">
        <f t="shared" si="5"/>
        <v>537.31343283582089</v>
      </c>
      <c r="AT17" s="60">
        <f t="shared" si="6"/>
        <v>0</v>
      </c>
      <c r="AU17" s="60">
        <f t="shared" si="7"/>
        <v>9.8507462686567155</v>
      </c>
      <c r="AV17" s="60">
        <f t="shared" si="8"/>
        <v>85.074626865671632</v>
      </c>
      <c r="AW17" s="60">
        <f t="shared" si="9"/>
        <v>0</v>
      </c>
      <c r="AX17" s="60">
        <f t="shared" si="10"/>
        <v>0</v>
      </c>
      <c r="AY17" s="60">
        <f t="shared" si="11"/>
        <v>68.656716417910445</v>
      </c>
      <c r="AZ17" s="60">
        <f t="shared" si="12"/>
        <v>350.29850746268653</v>
      </c>
      <c r="BA17" s="68">
        <f t="shared" si="13"/>
        <v>1011.9402985074627</v>
      </c>
      <c r="BB17" s="62">
        <f t="shared" si="14"/>
        <v>1.7868187753419008E-3</v>
      </c>
      <c r="BC17" s="63">
        <f t="shared" si="15"/>
        <v>0</v>
      </c>
      <c r="BD17" s="63">
        <f t="shared" si="16"/>
        <v>4.8244106934231319E-2</v>
      </c>
      <c r="BE17" s="63">
        <f t="shared" si="17"/>
        <v>0.24740567658580165</v>
      </c>
      <c r="BF17" s="63">
        <f t="shared" si="18"/>
        <v>0</v>
      </c>
      <c r="BG17" s="63">
        <f t="shared" si="19"/>
        <v>4.5357707374063631E-3</v>
      </c>
      <c r="BH17" s="63">
        <f t="shared" si="20"/>
        <v>3.9172565459418586E-2</v>
      </c>
      <c r="BI17" s="63">
        <f t="shared" si="21"/>
        <v>0</v>
      </c>
      <c r="BJ17" s="63">
        <f t="shared" si="22"/>
        <v>0</v>
      </c>
      <c r="BK17" s="63">
        <f t="shared" si="23"/>
        <v>3.161294756374132E-2</v>
      </c>
      <c r="BL17" s="63">
        <f t="shared" si="24"/>
        <v>0.16129475637413232</v>
      </c>
      <c r="BM17" s="64">
        <f t="shared" si="25"/>
        <v>0.46594735756992639</v>
      </c>
    </row>
    <row r="18" spans="3:65" hidden="1">
      <c r="C18" t="s">
        <v>28</v>
      </c>
      <c r="D18" s="55"/>
      <c r="E18" s="55">
        <v>419.06</v>
      </c>
      <c r="F18" s="55">
        <v>5.4626865671641793</v>
      </c>
      <c r="G18" s="55">
        <v>71.78601398601397</v>
      </c>
      <c r="H18" s="55"/>
      <c r="I18" s="55">
        <v>496.30870055317814</v>
      </c>
      <c r="L18" t="s">
        <v>17</v>
      </c>
      <c r="M18" t="s">
        <v>7</v>
      </c>
      <c r="N18" s="55">
        <f>SUM(N19:N22)</f>
        <v>208.955223880597</v>
      </c>
      <c r="O18" s="55">
        <f t="shared" ref="O18:AO18" si="27">SUM(O19:O22)</f>
        <v>50.907692307692294</v>
      </c>
      <c r="P18" s="55">
        <f t="shared" si="27"/>
        <v>405.91106113269268</v>
      </c>
      <c r="Q18" s="55">
        <f t="shared" si="27"/>
        <v>44.8</v>
      </c>
      <c r="R18" s="55">
        <f t="shared" si="27"/>
        <v>0</v>
      </c>
      <c r="S18" s="55">
        <f t="shared" si="27"/>
        <v>0</v>
      </c>
      <c r="T18" s="55">
        <f t="shared" si="27"/>
        <v>0</v>
      </c>
      <c r="U18" s="55">
        <f t="shared" si="27"/>
        <v>0</v>
      </c>
      <c r="V18" s="55">
        <f t="shared" si="27"/>
        <v>358.20895522388059</v>
      </c>
      <c r="W18" s="55">
        <f t="shared" si="27"/>
        <v>0</v>
      </c>
      <c r="X18" s="55">
        <f t="shared" si="27"/>
        <v>113.1044776119403</v>
      </c>
      <c r="Y18" s="55">
        <f t="shared" si="27"/>
        <v>0</v>
      </c>
      <c r="Z18" s="55">
        <f t="shared" si="27"/>
        <v>2435.8208955223877</v>
      </c>
      <c r="AA18" s="55">
        <f t="shared" si="27"/>
        <v>0</v>
      </c>
      <c r="AB18" s="55">
        <f t="shared" si="27"/>
        <v>0</v>
      </c>
      <c r="AC18" s="55">
        <f t="shared" si="27"/>
        <v>0</v>
      </c>
      <c r="AD18" s="55">
        <f t="shared" si="27"/>
        <v>2597.0149253731338</v>
      </c>
      <c r="AE18" s="55">
        <f t="shared" si="27"/>
        <v>0</v>
      </c>
      <c r="AF18" s="55">
        <f t="shared" si="27"/>
        <v>716.41791044776119</v>
      </c>
      <c r="AG18" s="55">
        <f t="shared" si="27"/>
        <v>17.910447761194028</v>
      </c>
      <c r="AH18" s="55">
        <f t="shared" si="27"/>
        <v>597.01492537313425</v>
      </c>
      <c r="AI18" s="55">
        <f t="shared" si="27"/>
        <v>0</v>
      </c>
      <c r="AJ18" s="55">
        <f t="shared" si="27"/>
        <v>0</v>
      </c>
      <c r="AK18" s="55">
        <f t="shared" si="27"/>
        <v>35.820895522388057</v>
      </c>
      <c r="AL18" s="55">
        <f t="shared" si="27"/>
        <v>0</v>
      </c>
      <c r="AM18" s="55">
        <f t="shared" si="27"/>
        <v>0</v>
      </c>
      <c r="AN18" s="55">
        <f t="shared" si="27"/>
        <v>0</v>
      </c>
      <c r="AO18" s="55">
        <f t="shared" si="27"/>
        <v>7581.8874101568008</v>
      </c>
      <c r="AP18" s="58">
        <f t="shared" si="2"/>
        <v>0</v>
      </c>
      <c r="AQ18" s="60">
        <f t="shared" si="3"/>
        <v>53.731343283582085</v>
      </c>
      <c r="AR18" s="60">
        <f t="shared" si="4"/>
        <v>829.52238805970148</v>
      </c>
      <c r="AS18" s="60">
        <f t="shared" si="5"/>
        <v>5988.0597014925361</v>
      </c>
      <c r="AT18" s="60">
        <f t="shared" si="6"/>
        <v>0</v>
      </c>
      <c r="AU18" s="60">
        <f t="shared" si="7"/>
        <v>0</v>
      </c>
      <c r="AV18" s="60">
        <f t="shared" si="8"/>
        <v>0</v>
      </c>
      <c r="AW18" s="60">
        <f t="shared" si="9"/>
        <v>0</v>
      </c>
      <c r="AX18" s="60">
        <f t="shared" si="10"/>
        <v>50.907692307692294</v>
      </c>
      <c r="AY18" s="60">
        <f t="shared" si="11"/>
        <v>44.8</v>
      </c>
      <c r="AZ18" s="60">
        <f t="shared" si="12"/>
        <v>405.91106113269268</v>
      </c>
      <c r="BA18" s="68">
        <f t="shared" si="13"/>
        <v>208.955223880597</v>
      </c>
      <c r="BB18" s="62">
        <f t="shared" si="14"/>
        <v>0</v>
      </c>
      <c r="BC18" s="63">
        <f t="shared" si="15"/>
        <v>7.0868031107403197E-3</v>
      </c>
      <c r="BD18" s="63">
        <f t="shared" si="16"/>
        <v>0.10940842869131265</v>
      </c>
      <c r="BE18" s="63">
        <f t="shared" si="17"/>
        <v>0.78978483556361556</v>
      </c>
      <c r="BF18" s="63">
        <f t="shared" si="18"/>
        <v>0</v>
      </c>
      <c r="BG18" s="63">
        <f t="shared" si="19"/>
        <v>0</v>
      </c>
      <c r="BH18" s="63">
        <f t="shared" si="20"/>
        <v>0</v>
      </c>
      <c r="BI18" s="63">
        <f t="shared" si="21"/>
        <v>0</v>
      </c>
      <c r="BJ18" s="63">
        <f t="shared" si="22"/>
        <v>6.714382521625901E-3</v>
      </c>
      <c r="BK18" s="63">
        <f t="shared" si="23"/>
        <v>5.908818949221707E-3</v>
      </c>
      <c r="BL18" s="63">
        <f t="shared" si="24"/>
        <v>5.3536941288382711E-2</v>
      </c>
      <c r="BM18" s="64">
        <f t="shared" si="25"/>
        <v>2.7559789875101246E-2</v>
      </c>
    </row>
    <row r="19" spans="3:65" hidden="1">
      <c r="C19" t="s">
        <v>29</v>
      </c>
      <c r="D19" s="55">
        <v>13650.876712328774</v>
      </c>
      <c r="E19" s="55">
        <v>3388.8679999999981</v>
      </c>
      <c r="F19" s="55">
        <v>7182.9791044776102</v>
      </c>
      <c r="G19" s="55">
        <v>1179.1230769230763</v>
      </c>
      <c r="H19" s="55">
        <v>66.163333333333327</v>
      </c>
      <c r="I19" s="55">
        <v>25468.01022706279</v>
      </c>
      <c r="L19" t="s">
        <v>17</v>
      </c>
      <c r="M19" t="s">
        <v>75</v>
      </c>
      <c r="N19" s="55"/>
      <c r="O19" s="55"/>
      <c r="P19" s="55">
        <v>68.493150684931507</v>
      </c>
      <c r="Q19" s="55"/>
      <c r="R19" s="55"/>
      <c r="S19" s="55"/>
      <c r="T19" s="55"/>
      <c r="U19" s="55"/>
      <c r="W19" s="55"/>
      <c r="X19" s="55"/>
      <c r="Y19" s="55"/>
      <c r="Z19" s="56"/>
      <c r="AA19" s="56"/>
      <c r="AB19" s="56"/>
      <c r="AO19">
        <v>68.493150684931507</v>
      </c>
      <c r="AP19" s="58">
        <f t="shared" si="2"/>
        <v>0</v>
      </c>
      <c r="AQ19" s="60">
        <f t="shared" si="3"/>
        <v>0</v>
      </c>
      <c r="AR19" s="60">
        <f t="shared" si="4"/>
        <v>0</v>
      </c>
      <c r="AS19" s="60">
        <f t="shared" si="5"/>
        <v>0</v>
      </c>
      <c r="AT19" s="60">
        <f t="shared" si="6"/>
        <v>0</v>
      </c>
      <c r="AU19" s="60">
        <f t="shared" si="7"/>
        <v>0</v>
      </c>
      <c r="AV19" s="60">
        <f t="shared" si="8"/>
        <v>0</v>
      </c>
      <c r="AW19" s="60">
        <f t="shared" si="9"/>
        <v>0</v>
      </c>
      <c r="AX19" s="60">
        <f t="shared" si="10"/>
        <v>0</v>
      </c>
      <c r="AY19" s="60">
        <f t="shared" si="11"/>
        <v>0</v>
      </c>
      <c r="AZ19" s="60">
        <f t="shared" si="12"/>
        <v>68.493150684931507</v>
      </c>
      <c r="BA19" s="68">
        <f t="shared" si="13"/>
        <v>0</v>
      </c>
      <c r="BB19" s="62">
        <f t="shared" si="14"/>
        <v>0</v>
      </c>
      <c r="BC19" s="63">
        <f t="shared" si="15"/>
        <v>0</v>
      </c>
      <c r="BD19" s="63">
        <f t="shared" si="16"/>
        <v>0</v>
      </c>
      <c r="BE19" s="63">
        <f t="shared" si="17"/>
        <v>0</v>
      </c>
      <c r="BF19" s="63">
        <f t="shared" si="18"/>
        <v>0</v>
      </c>
      <c r="BG19" s="63">
        <f t="shared" si="19"/>
        <v>0</v>
      </c>
      <c r="BH19" s="63">
        <f t="shared" si="20"/>
        <v>0</v>
      </c>
      <c r="BI19" s="63">
        <f t="shared" si="21"/>
        <v>0</v>
      </c>
      <c r="BJ19" s="63">
        <f t="shared" si="22"/>
        <v>0</v>
      </c>
      <c r="BK19" s="63">
        <f t="shared" si="23"/>
        <v>0</v>
      </c>
      <c r="BL19" s="63">
        <f t="shared" si="24"/>
        <v>1</v>
      </c>
      <c r="BM19" s="64">
        <f t="shared" si="25"/>
        <v>0</v>
      </c>
    </row>
    <row r="20" spans="3:65" hidden="1">
      <c r="C20" t="s">
        <v>30</v>
      </c>
      <c r="D20" s="55">
        <v>641.09589041095887</v>
      </c>
      <c r="E20" s="55">
        <v>3.27</v>
      </c>
      <c r="F20" s="55">
        <v>204.32835820895522</v>
      </c>
      <c r="G20" s="55">
        <v>55.755244755244725</v>
      </c>
      <c r="H20" s="55">
        <v>21.99666666666667</v>
      </c>
      <c r="I20" s="55">
        <v>926.44616004182546</v>
      </c>
      <c r="L20" t="s">
        <v>17</v>
      </c>
      <c r="M20" t="s">
        <v>76</v>
      </c>
      <c r="N20" s="55"/>
      <c r="O20" s="55"/>
      <c r="P20" s="55">
        <v>101</v>
      </c>
      <c r="Q20" s="55">
        <v>44.8</v>
      </c>
      <c r="R20" s="55"/>
      <c r="S20" s="55"/>
      <c r="T20" s="55"/>
      <c r="U20" s="55"/>
      <c r="W20" s="55"/>
      <c r="X20" s="55"/>
      <c r="Y20" s="55"/>
      <c r="Z20" s="56"/>
      <c r="AA20" s="56"/>
      <c r="AB20" s="56"/>
      <c r="AO20">
        <v>145.80000000000001</v>
      </c>
      <c r="AP20" s="58">
        <f t="shared" si="2"/>
        <v>0</v>
      </c>
      <c r="AQ20" s="60">
        <f t="shared" si="3"/>
        <v>0</v>
      </c>
      <c r="AR20" s="60">
        <f t="shared" si="4"/>
        <v>0</v>
      </c>
      <c r="AS20" s="60">
        <f t="shared" si="5"/>
        <v>0</v>
      </c>
      <c r="AT20" s="60">
        <f t="shared" si="6"/>
        <v>0</v>
      </c>
      <c r="AU20" s="60">
        <f t="shared" si="7"/>
        <v>0</v>
      </c>
      <c r="AV20" s="60">
        <f t="shared" si="8"/>
        <v>0</v>
      </c>
      <c r="AW20" s="60">
        <f t="shared" si="9"/>
        <v>0</v>
      </c>
      <c r="AX20" s="60">
        <f t="shared" si="10"/>
        <v>0</v>
      </c>
      <c r="AY20" s="60">
        <f t="shared" si="11"/>
        <v>44.8</v>
      </c>
      <c r="AZ20" s="60">
        <f t="shared" si="12"/>
        <v>101</v>
      </c>
      <c r="BA20" s="68">
        <f t="shared" si="13"/>
        <v>0</v>
      </c>
      <c r="BB20" s="62">
        <f t="shared" si="14"/>
        <v>0</v>
      </c>
      <c r="BC20" s="63">
        <f t="shared" si="15"/>
        <v>0</v>
      </c>
      <c r="BD20" s="63">
        <f t="shared" si="16"/>
        <v>0</v>
      </c>
      <c r="BE20" s="63">
        <f t="shared" si="17"/>
        <v>0</v>
      </c>
      <c r="BF20" s="63">
        <f t="shared" si="18"/>
        <v>0</v>
      </c>
      <c r="BG20" s="63">
        <f t="shared" si="19"/>
        <v>0</v>
      </c>
      <c r="BH20" s="63">
        <f t="shared" si="20"/>
        <v>0</v>
      </c>
      <c r="BI20" s="63">
        <f t="shared" si="21"/>
        <v>0</v>
      </c>
      <c r="BJ20" s="63">
        <f t="shared" si="22"/>
        <v>0</v>
      </c>
      <c r="BK20" s="63">
        <f t="shared" si="23"/>
        <v>0.30727023319615909</v>
      </c>
      <c r="BL20" s="63">
        <f t="shared" si="24"/>
        <v>0.6927297668038408</v>
      </c>
      <c r="BM20" s="64">
        <f t="shared" si="25"/>
        <v>0</v>
      </c>
    </row>
    <row r="21" spans="3:65" hidden="1">
      <c r="C21" t="s">
        <v>31</v>
      </c>
      <c r="D21" s="55">
        <v>77.869863013698634</v>
      </c>
      <c r="E21" s="55">
        <v>44</v>
      </c>
      <c r="F21" s="55">
        <v>3445.3731343283575</v>
      </c>
      <c r="G21" s="55">
        <v>9.79020979020979</v>
      </c>
      <c r="H21" s="55"/>
      <c r="I21" s="55">
        <v>3577.0332071322659</v>
      </c>
      <c r="L21" t="s">
        <v>17</v>
      </c>
      <c r="M21" t="s">
        <v>78</v>
      </c>
      <c r="N21" s="55"/>
      <c r="O21" s="55">
        <v>50.907692307692294</v>
      </c>
      <c r="P21" s="55"/>
      <c r="Q21" s="55"/>
      <c r="R21" s="55"/>
      <c r="S21" s="55"/>
      <c r="T21" s="55"/>
      <c r="U21" s="55"/>
      <c r="W21" s="55"/>
      <c r="X21" s="55"/>
      <c r="Y21" s="55"/>
      <c r="Z21" s="56"/>
      <c r="AA21" s="56"/>
      <c r="AB21" s="56"/>
      <c r="AO21">
        <v>50.907692307692294</v>
      </c>
      <c r="AP21" s="58">
        <f t="shared" si="2"/>
        <v>0</v>
      </c>
      <c r="AQ21" s="60">
        <f t="shared" si="3"/>
        <v>0</v>
      </c>
      <c r="AR21" s="60">
        <f t="shared" si="4"/>
        <v>0</v>
      </c>
      <c r="AS21" s="60">
        <f t="shared" si="5"/>
        <v>0</v>
      </c>
      <c r="AT21" s="60">
        <f t="shared" si="6"/>
        <v>0</v>
      </c>
      <c r="AU21" s="60">
        <f t="shared" si="7"/>
        <v>0</v>
      </c>
      <c r="AV21" s="60">
        <f t="shared" si="8"/>
        <v>0</v>
      </c>
      <c r="AW21" s="60">
        <f t="shared" si="9"/>
        <v>0</v>
      </c>
      <c r="AX21" s="60">
        <f t="shared" si="10"/>
        <v>50.907692307692294</v>
      </c>
      <c r="AY21" s="60">
        <f t="shared" si="11"/>
        <v>0</v>
      </c>
      <c r="AZ21" s="60">
        <f t="shared" si="12"/>
        <v>0</v>
      </c>
      <c r="BA21" s="68">
        <f t="shared" si="13"/>
        <v>0</v>
      </c>
      <c r="BB21" s="62">
        <f t="shared" si="14"/>
        <v>0</v>
      </c>
      <c r="BC21" s="63">
        <f t="shared" si="15"/>
        <v>0</v>
      </c>
      <c r="BD21" s="63">
        <f t="shared" si="16"/>
        <v>0</v>
      </c>
      <c r="BE21" s="63">
        <f t="shared" si="17"/>
        <v>0</v>
      </c>
      <c r="BF21" s="63">
        <f t="shared" si="18"/>
        <v>0</v>
      </c>
      <c r="BG21" s="63">
        <f t="shared" si="19"/>
        <v>0</v>
      </c>
      <c r="BH21" s="63">
        <f t="shared" si="20"/>
        <v>0</v>
      </c>
      <c r="BI21" s="63">
        <f t="shared" si="21"/>
        <v>0</v>
      </c>
      <c r="BJ21" s="63">
        <f t="shared" si="22"/>
        <v>1</v>
      </c>
      <c r="BK21" s="63">
        <f t="shared" si="23"/>
        <v>0</v>
      </c>
      <c r="BL21" s="63">
        <f t="shared" si="24"/>
        <v>0</v>
      </c>
      <c r="BM21" s="64">
        <f t="shared" si="25"/>
        <v>0</v>
      </c>
    </row>
    <row r="22" spans="3:65" hidden="1">
      <c r="C22" t="s">
        <v>32</v>
      </c>
      <c r="D22" s="55">
        <v>527.39726027397262</v>
      </c>
      <c r="E22" s="55">
        <v>55.400000000000006</v>
      </c>
      <c r="F22" s="55">
        <v>45.671641791044777</v>
      </c>
      <c r="G22" s="55">
        <v>59.019580419580414</v>
      </c>
      <c r="H22" s="55"/>
      <c r="I22" s="55">
        <v>687.48848248459774</v>
      </c>
      <c r="L22" t="s">
        <v>17</v>
      </c>
      <c r="M22" t="s">
        <v>77</v>
      </c>
      <c r="N22" s="55">
        <v>208.955223880597</v>
      </c>
      <c r="O22" s="55"/>
      <c r="P22" s="55">
        <v>236.41791044776119</v>
      </c>
      <c r="Q22" s="55"/>
      <c r="R22" s="55"/>
      <c r="S22" s="55"/>
      <c r="T22" s="55"/>
      <c r="U22" s="55"/>
      <c r="V22">
        <v>358.20895522388059</v>
      </c>
      <c r="W22" s="55"/>
      <c r="X22" s="55">
        <v>113.1044776119403</v>
      </c>
      <c r="Y22" s="55"/>
      <c r="Z22" s="56">
        <v>2435.8208955223877</v>
      </c>
      <c r="AA22" s="56"/>
      <c r="AB22" s="56"/>
      <c r="AD22">
        <v>2597.0149253731338</v>
      </c>
      <c r="AF22">
        <v>716.41791044776119</v>
      </c>
      <c r="AG22">
        <v>17.910447761194028</v>
      </c>
      <c r="AH22">
        <v>597.01492537313425</v>
      </c>
      <c r="AK22">
        <v>35.820895522388057</v>
      </c>
      <c r="AO22">
        <v>7316.6865671641772</v>
      </c>
      <c r="AP22" s="58">
        <f t="shared" si="2"/>
        <v>0</v>
      </c>
      <c r="AQ22" s="60">
        <f t="shared" si="3"/>
        <v>53.731343283582085</v>
      </c>
      <c r="AR22" s="60">
        <f t="shared" si="4"/>
        <v>829.52238805970148</v>
      </c>
      <c r="AS22" s="60">
        <f t="shared" si="5"/>
        <v>5988.0597014925361</v>
      </c>
      <c r="AT22" s="60">
        <f t="shared" si="6"/>
        <v>0</v>
      </c>
      <c r="AU22" s="60">
        <f t="shared" si="7"/>
        <v>0</v>
      </c>
      <c r="AV22" s="60">
        <f t="shared" si="8"/>
        <v>0</v>
      </c>
      <c r="AW22" s="60">
        <f t="shared" si="9"/>
        <v>0</v>
      </c>
      <c r="AX22" s="60">
        <f t="shared" si="10"/>
        <v>0</v>
      </c>
      <c r="AY22" s="60">
        <f t="shared" si="11"/>
        <v>0</v>
      </c>
      <c r="AZ22" s="60">
        <f t="shared" si="12"/>
        <v>236.41791044776119</v>
      </c>
      <c r="BA22" s="68">
        <f t="shared" si="13"/>
        <v>208.955223880597</v>
      </c>
      <c r="BB22" s="62">
        <f t="shared" si="14"/>
        <v>0</v>
      </c>
      <c r="BC22" s="63">
        <f t="shared" si="15"/>
        <v>7.3436715910064516E-3</v>
      </c>
      <c r="BD22" s="63">
        <f t="shared" si="16"/>
        <v>0.11337404991248794</v>
      </c>
      <c r="BE22" s="63">
        <f t="shared" si="17"/>
        <v>0.81841140064216333</v>
      </c>
      <c r="BF22" s="63">
        <f t="shared" si="18"/>
        <v>0</v>
      </c>
      <c r="BG22" s="63">
        <f t="shared" si="19"/>
        <v>0</v>
      </c>
      <c r="BH22" s="63">
        <f t="shared" si="20"/>
        <v>0</v>
      </c>
      <c r="BI22" s="63">
        <f t="shared" si="21"/>
        <v>0</v>
      </c>
      <c r="BJ22" s="63">
        <f t="shared" si="22"/>
        <v>0</v>
      </c>
      <c r="BK22" s="63">
        <f t="shared" si="23"/>
        <v>0</v>
      </c>
      <c r="BL22" s="63">
        <f t="shared" si="24"/>
        <v>3.2312155000428389E-2</v>
      </c>
      <c r="BM22" s="64">
        <f t="shared" si="25"/>
        <v>2.8558722853913979E-2</v>
      </c>
    </row>
    <row r="23" spans="3:65" hidden="1">
      <c r="C23" t="s">
        <v>33</v>
      </c>
      <c r="D23" s="55"/>
      <c r="E23" s="55"/>
      <c r="F23" s="55"/>
      <c r="G23" s="55">
        <v>2.3776223776223775</v>
      </c>
      <c r="H23" s="55"/>
      <c r="I23" s="55">
        <v>2.3776223776223775</v>
      </c>
      <c r="L23" t="s">
        <v>18</v>
      </c>
      <c r="M23" t="s">
        <v>7</v>
      </c>
      <c r="N23" s="55">
        <f>SUM(N24:N27)</f>
        <v>0</v>
      </c>
      <c r="O23" s="55">
        <f t="shared" ref="O23:AO23" si="28">SUM(O24:O27)</f>
        <v>4.1930069930069926</v>
      </c>
      <c r="P23" s="55">
        <f t="shared" si="28"/>
        <v>232.87671232876716</v>
      </c>
      <c r="Q23" s="55">
        <f t="shared" si="28"/>
        <v>38.343283582089548</v>
      </c>
      <c r="R23" s="55">
        <f t="shared" si="28"/>
        <v>0</v>
      </c>
      <c r="S23" s="55">
        <f t="shared" si="28"/>
        <v>0</v>
      </c>
      <c r="T23" s="55">
        <f t="shared" si="28"/>
        <v>287.38082191780825</v>
      </c>
      <c r="U23" s="55">
        <f t="shared" si="28"/>
        <v>9.7159999999999993</v>
      </c>
      <c r="V23" s="55">
        <f t="shared" si="28"/>
        <v>134.32835820895522</v>
      </c>
      <c r="W23" s="55">
        <f t="shared" si="28"/>
        <v>0</v>
      </c>
      <c r="X23" s="55">
        <f t="shared" si="28"/>
        <v>47.761194029850742</v>
      </c>
      <c r="Y23" s="55">
        <f t="shared" si="28"/>
        <v>12.8</v>
      </c>
      <c r="Z23" s="55">
        <f t="shared" si="28"/>
        <v>328.35820895522386</v>
      </c>
      <c r="AA23" s="55">
        <f t="shared" si="28"/>
        <v>0</v>
      </c>
      <c r="AB23" s="55">
        <f t="shared" si="28"/>
        <v>279.1044776119403</v>
      </c>
      <c r="AC23" s="55">
        <f t="shared" si="28"/>
        <v>0</v>
      </c>
      <c r="AD23" s="55">
        <f t="shared" si="28"/>
        <v>0</v>
      </c>
      <c r="AE23" s="55">
        <f t="shared" si="28"/>
        <v>0</v>
      </c>
      <c r="AF23" s="55">
        <f t="shared" si="28"/>
        <v>32.835820895522389</v>
      </c>
      <c r="AG23" s="55">
        <f t="shared" si="28"/>
        <v>24.179104477611936</v>
      </c>
      <c r="AH23" s="55">
        <f t="shared" si="28"/>
        <v>0</v>
      </c>
      <c r="AI23" s="55">
        <f t="shared" si="28"/>
        <v>0</v>
      </c>
      <c r="AJ23" s="55">
        <f t="shared" si="28"/>
        <v>0</v>
      </c>
      <c r="AK23" s="55">
        <f t="shared" si="28"/>
        <v>0</v>
      </c>
      <c r="AL23" s="55">
        <f t="shared" si="28"/>
        <v>0</v>
      </c>
      <c r="AM23" s="55">
        <f t="shared" si="28"/>
        <v>0</v>
      </c>
      <c r="AN23" s="55">
        <f t="shared" si="28"/>
        <v>0</v>
      </c>
      <c r="AO23" s="55">
        <f t="shared" si="28"/>
        <v>1431.8769890007763</v>
      </c>
      <c r="AP23" s="58">
        <f t="shared" si="2"/>
        <v>0</v>
      </c>
      <c r="AQ23" s="60">
        <f t="shared" si="3"/>
        <v>36.979104477611941</v>
      </c>
      <c r="AR23" s="60">
        <f t="shared" si="4"/>
        <v>359.70149253731341</v>
      </c>
      <c r="AS23" s="60">
        <f t="shared" si="5"/>
        <v>462.68656716417911</v>
      </c>
      <c r="AT23" s="60">
        <f t="shared" si="6"/>
        <v>0</v>
      </c>
      <c r="AU23" s="60">
        <f t="shared" si="7"/>
        <v>9.7159999999999993</v>
      </c>
      <c r="AV23" s="60">
        <f t="shared" si="8"/>
        <v>287.38082191780825</v>
      </c>
      <c r="AW23" s="60">
        <f t="shared" si="9"/>
        <v>0</v>
      </c>
      <c r="AX23" s="60">
        <f t="shared" si="10"/>
        <v>4.1930069930069926</v>
      </c>
      <c r="AY23" s="60">
        <f t="shared" si="11"/>
        <v>38.343283582089548</v>
      </c>
      <c r="AZ23" s="60">
        <f t="shared" si="12"/>
        <v>232.87671232876716</v>
      </c>
      <c r="BA23" s="68">
        <f t="shared" si="13"/>
        <v>0</v>
      </c>
      <c r="BB23" s="62">
        <f t="shared" si="14"/>
        <v>0</v>
      </c>
      <c r="BC23" s="63">
        <f t="shared" si="15"/>
        <v>2.5825615441601241E-2</v>
      </c>
      <c r="BD23" s="63">
        <f t="shared" si="16"/>
        <v>0.25120977241790032</v>
      </c>
      <c r="BE23" s="63">
        <f t="shared" si="17"/>
        <v>0.32313290228028674</v>
      </c>
      <c r="BF23" s="63">
        <f t="shared" si="18"/>
        <v>0</v>
      </c>
      <c r="BG23" s="63">
        <f t="shared" si="19"/>
        <v>6.7854990859097684E-3</v>
      </c>
      <c r="BH23" s="63">
        <f t="shared" si="20"/>
        <v>0.20070217213166797</v>
      </c>
      <c r="BI23" s="63">
        <f t="shared" si="21"/>
        <v>0</v>
      </c>
      <c r="BJ23" s="63">
        <f t="shared" si="22"/>
        <v>2.9283290570463376E-3</v>
      </c>
      <c r="BK23" s="63">
        <f t="shared" si="23"/>
        <v>2.6778336321227631E-2</v>
      </c>
      <c r="BL23" s="63">
        <f t="shared" si="24"/>
        <v>0.16263737326436001</v>
      </c>
      <c r="BM23" s="64">
        <f t="shared" si="25"/>
        <v>0</v>
      </c>
    </row>
    <row r="24" spans="3:65" hidden="1">
      <c r="C24" t="s">
        <v>34</v>
      </c>
      <c r="D24" s="55">
        <v>4937.2602739726026</v>
      </c>
      <c r="E24" s="55">
        <v>3789.2599999999998</v>
      </c>
      <c r="F24" s="55">
        <v>4428.746268656716</v>
      </c>
      <c r="G24" s="55">
        <v>396.26713286713317</v>
      </c>
      <c r="H24" s="55">
        <v>3.666666666666667</v>
      </c>
      <c r="I24" s="55">
        <v>13555.200342163118</v>
      </c>
      <c r="L24" t="s">
        <v>18</v>
      </c>
      <c r="M24" t="s">
        <v>75</v>
      </c>
      <c r="N24" s="55"/>
      <c r="O24" s="55"/>
      <c r="P24" s="55">
        <v>232.87671232876716</v>
      </c>
      <c r="Q24" s="55"/>
      <c r="R24" s="55"/>
      <c r="S24" s="55"/>
      <c r="T24" s="55">
        <v>191.78082191780823</v>
      </c>
      <c r="U24" s="55"/>
      <c r="W24" s="55"/>
      <c r="X24" s="55"/>
      <c r="Y24" s="55"/>
      <c r="Z24" s="56"/>
      <c r="AA24" s="56"/>
      <c r="AB24" s="56"/>
      <c r="AO24">
        <v>424.65753424657538</v>
      </c>
      <c r="AP24" s="58">
        <f t="shared" si="2"/>
        <v>0</v>
      </c>
      <c r="AQ24" s="60">
        <f t="shared" si="3"/>
        <v>0</v>
      </c>
      <c r="AR24" s="60">
        <f t="shared" si="4"/>
        <v>0</v>
      </c>
      <c r="AS24" s="60">
        <f t="shared" si="5"/>
        <v>0</v>
      </c>
      <c r="AT24" s="60">
        <f t="shared" si="6"/>
        <v>0</v>
      </c>
      <c r="AU24" s="60">
        <f t="shared" si="7"/>
        <v>0</v>
      </c>
      <c r="AV24" s="60">
        <f t="shared" si="8"/>
        <v>191.78082191780823</v>
      </c>
      <c r="AW24" s="60">
        <f t="shared" si="9"/>
        <v>0</v>
      </c>
      <c r="AX24" s="60">
        <f t="shared" si="10"/>
        <v>0</v>
      </c>
      <c r="AY24" s="60">
        <f t="shared" si="11"/>
        <v>0</v>
      </c>
      <c r="AZ24" s="60">
        <f t="shared" si="12"/>
        <v>232.87671232876716</v>
      </c>
      <c r="BA24" s="68">
        <f t="shared" si="13"/>
        <v>0</v>
      </c>
      <c r="BB24" s="62">
        <f t="shared" si="14"/>
        <v>0</v>
      </c>
      <c r="BC24" s="63">
        <f t="shared" si="15"/>
        <v>0</v>
      </c>
      <c r="BD24" s="63">
        <f t="shared" si="16"/>
        <v>0</v>
      </c>
      <c r="BE24" s="63">
        <f t="shared" si="17"/>
        <v>0</v>
      </c>
      <c r="BF24" s="63">
        <f t="shared" si="18"/>
        <v>0</v>
      </c>
      <c r="BG24" s="63">
        <f t="shared" si="19"/>
        <v>0</v>
      </c>
      <c r="BH24" s="63">
        <f t="shared" si="20"/>
        <v>0.45161290322580644</v>
      </c>
      <c r="BI24" s="63">
        <f t="shared" si="21"/>
        <v>0</v>
      </c>
      <c r="BJ24" s="63">
        <f t="shared" si="22"/>
        <v>0</v>
      </c>
      <c r="BK24" s="63">
        <f t="shared" si="23"/>
        <v>0</v>
      </c>
      <c r="BL24" s="63">
        <f t="shared" si="24"/>
        <v>0.54838709677419362</v>
      </c>
      <c r="BM24" s="64">
        <f t="shared" si="25"/>
        <v>0</v>
      </c>
    </row>
    <row r="25" spans="3:65" hidden="1">
      <c r="C25" t="s">
        <v>44</v>
      </c>
      <c r="D25" s="55">
        <v>383.56164383561645</v>
      </c>
      <c r="E25" s="55">
        <v>567.4</v>
      </c>
      <c r="F25" s="55">
        <v>422.1791044776121</v>
      </c>
      <c r="G25" s="55">
        <v>5.0349650349650341</v>
      </c>
      <c r="H25" s="55"/>
      <c r="I25" s="55">
        <v>1378.1757133481935</v>
      </c>
      <c r="L25" t="s">
        <v>18</v>
      </c>
      <c r="M25" t="s">
        <v>76</v>
      </c>
      <c r="N25" s="55"/>
      <c r="O25" s="55"/>
      <c r="P25" s="55"/>
      <c r="Q25" s="55">
        <v>7</v>
      </c>
      <c r="R25" s="55"/>
      <c r="S25" s="55"/>
      <c r="T25" s="55">
        <v>95.6</v>
      </c>
      <c r="U25" s="55">
        <v>9.7159999999999993</v>
      </c>
      <c r="W25" s="55"/>
      <c r="X25" s="55"/>
      <c r="Y25" s="55">
        <v>12.8</v>
      </c>
      <c r="Z25" s="56"/>
      <c r="AA25" s="56"/>
      <c r="AB25" s="56">
        <v>100</v>
      </c>
      <c r="AO25">
        <v>225.11599999999999</v>
      </c>
      <c r="AP25" s="58">
        <f t="shared" si="2"/>
        <v>0</v>
      </c>
      <c r="AQ25" s="60">
        <f t="shared" si="3"/>
        <v>12.8</v>
      </c>
      <c r="AR25" s="60">
        <f t="shared" si="4"/>
        <v>100</v>
      </c>
      <c r="AS25" s="60">
        <f t="shared" si="5"/>
        <v>0</v>
      </c>
      <c r="AT25" s="60">
        <f t="shared" si="6"/>
        <v>0</v>
      </c>
      <c r="AU25" s="60">
        <f t="shared" si="7"/>
        <v>9.7159999999999993</v>
      </c>
      <c r="AV25" s="60">
        <f t="shared" si="8"/>
        <v>95.6</v>
      </c>
      <c r="AW25" s="60">
        <f t="shared" si="9"/>
        <v>0</v>
      </c>
      <c r="AX25" s="60">
        <f t="shared" si="10"/>
        <v>0</v>
      </c>
      <c r="AY25" s="60">
        <f t="shared" si="11"/>
        <v>7</v>
      </c>
      <c r="AZ25" s="60">
        <f t="shared" si="12"/>
        <v>0</v>
      </c>
      <c r="BA25" s="68">
        <f t="shared" si="13"/>
        <v>0</v>
      </c>
      <c r="BB25" s="62">
        <f t="shared" si="14"/>
        <v>0</v>
      </c>
      <c r="BC25" s="63">
        <f t="shared" si="15"/>
        <v>5.6859574619307386E-2</v>
      </c>
      <c r="BD25" s="63">
        <f t="shared" si="16"/>
        <v>0.44421542671333891</v>
      </c>
      <c r="BE25" s="63">
        <f t="shared" si="17"/>
        <v>0</v>
      </c>
      <c r="BF25" s="63">
        <f t="shared" si="18"/>
        <v>0</v>
      </c>
      <c r="BG25" s="63">
        <f t="shared" si="19"/>
        <v>4.315997085946801E-2</v>
      </c>
      <c r="BH25" s="63">
        <f t="shared" si="20"/>
        <v>0.42466994793795199</v>
      </c>
      <c r="BI25" s="63">
        <f t="shared" si="21"/>
        <v>0</v>
      </c>
      <c r="BJ25" s="63">
        <f t="shared" si="22"/>
        <v>0</v>
      </c>
      <c r="BK25" s="63">
        <f t="shared" si="23"/>
        <v>3.1095079869933723E-2</v>
      </c>
      <c r="BL25" s="63">
        <f t="shared" si="24"/>
        <v>0</v>
      </c>
      <c r="BM25" s="64">
        <f t="shared" si="25"/>
        <v>0</v>
      </c>
    </row>
    <row r="26" spans="3:65" hidden="1">
      <c r="C26" t="s">
        <v>35</v>
      </c>
      <c r="D26" s="55">
        <v>480.8219178082191</v>
      </c>
      <c r="E26" s="55">
        <v>132.66</v>
      </c>
      <c r="F26" s="55">
        <v>57973.850746268596</v>
      </c>
      <c r="G26" s="55">
        <v>82.247552447552422</v>
      </c>
      <c r="H26" s="55">
        <v>15</v>
      </c>
      <c r="I26" s="55">
        <v>58684.580216524366</v>
      </c>
      <c r="L26" t="s">
        <v>18</v>
      </c>
      <c r="M26" t="s">
        <v>78</v>
      </c>
      <c r="N26" s="55"/>
      <c r="O26" s="55">
        <v>4.1930069930069926</v>
      </c>
      <c r="P26" s="55"/>
      <c r="Q26" s="55"/>
      <c r="R26" s="55"/>
      <c r="S26" s="55"/>
      <c r="T26" s="55"/>
      <c r="U26" s="55"/>
      <c r="W26" s="55"/>
      <c r="X26" s="55"/>
      <c r="Y26" s="55"/>
      <c r="Z26" s="56"/>
      <c r="AA26" s="56"/>
      <c r="AB26" s="56"/>
      <c r="AO26">
        <v>4.1930069930069926</v>
      </c>
      <c r="AP26" s="58">
        <f t="shared" si="2"/>
        <v>0</v>
      </c>
      <c r="AQ26" s="60">
        <f t="shared" si="3"/>
        <v>0</v>
      </c>
      <c r="AR26" s="60">
        <f t="shared" si="4"/>
        <v>0</v>
      </c>
      <c r="AS26" s="60">
        <f t="shared" si="5"/>
        <v>0</v>
      </c>
      <c r="AT26" s="60">
        <f t="shared" si="6"/>
        <v>0</v>
      </c>
      <c r="AU26" s="60">
        <f t="shared" si="7"/>
        <v>0</v>
      </c>
      <c r="AV26" s="60">
        <f t="shared" si="8"/>
        <v>0</v>
      </c>
      <c r="AW26" s="60">
        <f t="shared" si="9"/>
        <v>0</v>
      </c>
      <c r="AX26" s="60">
        <f t="shared" si="10"/>
        <v>4.1930069930069926</v>
      </c>
      <c r="AY26" s="60">
        <f t="shared" si="11"/>
        <v>0</v>
      </c>
      <c r="AZ26" s="60">
        <f t="shared" si="12"/>
        <v>0</v>
      </c>
      <c r="BA26" s="68">
        <f t="shared" si="13"/>
        <v>0</v>
      </c>
      <c r="BB26" s="62">
        <f t="shared" si="14"/>
        <v>0</v>
      </c>
      <c r="BC26" s="63">
        <f t="shared" si="15"/>
        <v>0</v>
      </c>
      <c r="BD26" s="63">
        <f t="shared" si="16"/>
        <v>0</v>
      </c>
      <c r="BE26" s="63">
        <f t="shared" si="17"/>
        <v>0</v>
      </c>
      <c r="BF26" s="63">
        <f t="shared" si="18"/>
        <v>0</v>
      </c>
      <c r="BG26" s="63">
        <f t="shared" si="19"/>
        <v>0</v>
      </c>
      <c r="BH26" s="63">
        <f t="shared" si="20"/>
        <v>0</v>
      </c>
      <c r="BI26" s="63">
        <f t="shared" si="21"/>
        <v>0</v>
      </c>
      <c r="BJ26" s="63">
        <f t="shared" si="22"/>
        <v>1</v>
      </c>
      <c r="BK26" s="63">
        <f t="shared" si="23"/>
        <v>0</v>
      </c>
      <c r="BL26" s="63">
        <f t="shared" si="24"/>
        <v>0</v>
      </c>
      <c r="BM26" s="64">
        <f t="shared" si="25"/>
        <v>0</v>
      </c>
    </row>
    <row r="27" spans="3:65" hidden="1">
      <c r="C27" t="s">
        <v>36</v>
      </c>
      <c r="D27" s="55">
        <v>110.95890410958904</v>
      </c>
      <c r="E27" s="55">
        <v>990.51999999999975</v>
      </c>
      <c r="F27" s="55">
        <v>1027.9850746268658</v>
      </c>
      <c r="G27" s="55">
        <v>1112.2041958041959</v>
      </c>
      <c r="H27" s="55">
        <v>82.666666666666671</v>
      </c>
      <c r="I27" s="55">
        <v>3324.3348412073169</v>
      </c>
      <c r="L27" t="s">
        <v>18</v>
      </c>
      <c r="M27" t="s">
        <v>77</v>
      </c>
      <c r="N27" s="55"/>
      <c r="O27" s="55"/>
      <c r="P27" s="55"/>
      <c r="Q27" s="55">
        <v>31.343283582089548</v>
      </c>
      <c r="R27" s="55"/>
      <c r="S27" s="55"/>
      <c r="T27" s="55"/>
      <c r="U27" s="55"/>
      <c r="V27">
        <v>134.32835820895522</v>
      </c>
      <c r="W27" s="55"/>
      <c r="X27" s="55">
        <v>47.761194029850742</v>
      </c>
      <c r="Y27" s="55"/>
      <c r="Z27" s="56">
        <v>328.35820895522386</v>
      </c>
      <c r="AA27" s="56"/>
      <c r="AB27" s="56">
        <v>179.1044776119403</v>
      </c>
      <c r="AF27">
        <v>32.835820895522389</v>
      </c>
      <c r="AG27">
        <v>24.179104477611936</v>
      </c>
      <c r="AO27">
        <v>777.91044776119406</v>
      </c>
      <c r="AP27" s="58">
        <f t="shared" si="2"/>
        <v>0</v>
      </c>
      <c r="AQ27" s="60">
        <f t="shared" si="3"/>
        <v>24.179104477611936</v>
      </c>
      <c r="AR27" s="60">
        <f t="shared" si="4"/>
        <v>259.70149253731341</v>
      </c>
      <c r="AS27" s="60">
        <f t="shared" si="5"/>
        <v>462.68656716417911</v>
      </c>
      <c r="AT27" s="60">
        <f t="shared" si="6"/>
        <v>0</v>
      </c>
      <c r="AU27" s="60">
        <f t="shared" si="7"/>
        <v>0</v>
      </c>
      <c r="AV27" s="60">
        <f t="shared" si="8"/>
        <v>0</v>
      </c>
      <c r="AW27" s="60">
        <f t="shared" si="9"/>
        <v>0</v>
      </c>
      <c r="AX27" s="60">
        <f t="shared" si="10"/>
        <v>0</v>
      </c>
      <c r="AY27" s="60">
        <f t="shared" si="11"/>
        <v>31.343283582089548</v>
      </c>
      <c r="AZ27" s="60">
        <f t="shared" si="12"/>
        <v>0</v>
      </c>
      <c r="BA27" s="68">
        <f t="shared" si="13"/>
        <v>0</v>
      </c>
      <c r="BB27" s="62">
        <f t="shared" si="14"/>
        <v>0</v>
      </c>
      <c r="BC27" s="63">
        <f t="shared" si="15"/>
        <v>3.1082118188795083E-2</v>
      </c>
      <c r="BD27" s="63">
        <f t="shared" si="16"/>
        <v>0.33384497313891015</v>
      </c>
      <c r="BE27" s="63">
        <f t="shared" si="17"/>
        <v>0.59478127398311587</v>
      </c>
      <c r="BF27" s="63">
        <f t="shared" si="18"/>
        <v>0</v>
      </c>
      <c r="BG27" s="63">
        <f t="shared" si="19"/>
        <v>0</v>
      </c>
      <c r="BH27" s="63">
        <f t="shared" si="20"/>
        <v>0</v>
      </c>
      <c r="BI27" s="63">
        <f t="shared" si="21"/>
        <v>0</v>
      </c>
      <c r="BJ27" s="63">
        <f t="shared" si="22"/>
        <v>0</v>
      </c>
      <c r="BK27" s="63">
        <f t="shared" si="23"/>
        <v>4.0291634689178811E-2</v>
      </c>
      <c r="BL27" s="63">
        <f t="shared" si="24"/>
        <v>0</v>
      </c>
      <c r="BM27" s="64">
        <f t="shared" si="25"/>
        <v>0</v>
      </c>
    </row>
    <row r="28" spans="3:65" hidden="1">
      <c r="C28" t="s">
        <v>37</v>
      </c>
      <c r="D28" s="55">
        <v>1520.5479452054797</v>
      </c>
      <c r="E28" s="55">
        <v>221.4799999999999</v>
      </c>
      <c r="F28" s="55">
        <v>15737.044776119408</v>
      </c>
      <c r="G28" s="55">
        <v>80.801398601398589</v>
      </c>
      <c r="H28" s="55">
        <v>18</v>
      </c>
      <c r="I28" s="55">
        <v>17577.874119926284</v>
      </c>
      <c r="L28" t="s">
        <v>20</v>
      </c>
      <c r="M28" t="s">
        <v>7</v>
      </c>
      <c r="N28" s="55">
        <f>SUM(N29:N33)</f>
        <v>435.40298507462683</v>
      </c>
      <c r="O28" s="55">
        <f t="shared" ref="O28:AO28" si="29">SUM(O29:O33)</f>
        <v>23.1170249909567</v>
      </c>
      <c r="P28" s="55">
        <f t="shared" si="29"/>
        <v>294.14925373134326</v>
      </c>
      <c r="Q28" s="55">
        <f t="shared" si="29"/>
        <v>67.985074626865668</v>
      </c>
      <c r="R28" s="55">
        <f t="shared" si="29"/>
        <v>1977.9701492537315</v>
      </c>
      <c r="S28" s="55">
        <f t="shared" si="29"/>
        <v>30.187744076818696</v>
      </c>
      <c r="T28" s="55">
        <f t="shared" si="29"/>
        <v>542.38805970149258</v>
      </c>
      <c r="U28" s="55">
        <f t="shared" si="29"/>
        <v>180.3833882126869</v>
      </c>
      <c r="V28" s="55">
        <f t="shared" si="29"/>
        <v>0</v>
      </c>
      <c r="W28" s="55">
        <f t="shared" si="29"/>
        <v>0</v>
      </c>
      <c r="X28" s="55">
        <f t="shared" si="29"/>
        <v>277.61194029850742</v>
      </c>
      <c r="Y28" s="55">
        <f t="shared" si="29"/>
        <v>60.447761194029844</v>
      </c>
      <c r="Z28" s="55">
        <f t="shared" si="29"/>
        <v>5659.7014925373132</v>
      </c>
      <c r="AA28" s="55">
        <f t="shared" si="29"/>
        <v>0</v>
      </c>
      <c r="AB28" s="55">
        <f t="shared" si="29"/>
        <v>131.34328358208955</v>
      </c>
      <c r="AC28" s="55">
        <f t="shared" si="29"/>
        <v>0</v>
      </c>
      <c r="AD28" s="55">
        <f t="shared" si="29"/>
        <v>4238.805970149253</v>
      </c>
      <c r="AE28" s="55">
        <f t="shared" si="29"/>
        <v>0</v>
      </c>
      <c r="AF28" s="55">
        <f t="shared" si="29"/>
        <v>220.8955223880597</v>
      </c>
      <c r="AG28" s="55">
        <f t="shared" si="29"/>
        <v>0</v>
      </c>
      <c r="AH28" s="55">
        <f t="shared" si="29"/>
        <v>1650.746268656716</v>
      </c>
      <c r="AI28" s="55">
        <f t="shared" si="29"/>
        <v>0</v>
      </c>
      <c r="AJ28" s="55">
        <f t="shared" si="29"/>
        <v>177.0149253731343</v>
      </c>
      <c r="AK28" s="55">
        <f t="shared" si="29"/>
        <v>36.71641791044776</v>
      </c>
      <c r="AL28" s="55">
        <f t="shared" si="29"/>
        <v>0</v>
      </c>
      <c r="AM28" s="55">
        <f t="shared" si="29"/>
        <v>43.283582089552233</v>
      </c>
      <c r="AN28" s="55">
        <f t="shared" si="29"/>
        <v>0</v>
      </c>
      <c r="AO28" s="55">
        <f t="shared" si="29"/>
        <v>16048.150843847625</v>
      </c>
      <c r="AP28" s="58">
        <f t="shared" si="2"/>
        <v>0</v>
      </c>
      <c r="AQ28" s="60">
        <f t="shared" si="3"/>
        <v>97.164179104477597</v>
      </c>
      <c r="AR28" s="60">
        <f t="shared" si="4"/>
        <v>850.14925373134326</v>
      </c>
      <c r="AS28" s="60">
        <f t="shared" si="5"/>
        <v>11549.253731343282</v>
      </c>
      <c r="AT28" s="60">
        <f t="shared" si="6"/>
        <v>30.187744076818696</v>
      </c>
      <c r="AU28" s="60">
        <f t="shared" si="7"/>
        <v>180.3833882126869</v>
      </c>
      <c r="AV28" s="60">
        <f t="shared" si="8"/>
        <v>542.38805970149258</v>
      </c>
      <c r="AW28" s="60">
        <f t="shared" si="9"/>
        <v>1977.9701492537315</v>
      </c>
      <c r="AX28" s="60">
        <f t="shared" si="10"/>
        <v>23.1170249909567</v>
      </c>
      <c r="AY28" s="60">
        <f t="shared" si="11"/>
        <v>67.985074626865668</v>
      </c>
      <c r="AZ28" s="60">
        <f t="shared" si="12"/>
        <v>294.14925373134326</v>
      </c>
      <c r="BA28" s="68">
        <f t="shared" si="13"/>
        <v>435.40298507462683</v>
      </c>
      <c r="BB28" s="62">
        <f t="shared" si="14"/>
        <v>0</v>
      </c>
      <c r="BC28" s="63">
        <f t="shared" si="15"/>
        <v>6.054540491917634E-3</v>
      </c>
      <c r="BD28" s="63">
        <f t="shared" si="16"/>
        <v>5.2974904211924502E-2</v>
      </c>
      <c r="BE28" s="63">
        <f t="shared" si="17"/>
        <v>0.71966258565988717</v>
      </c>
      <c r="BF28" s="63">
        <f t="shared" si="18"/>
        <v>1.8810730513784872E-3</v>
      </c>
      <c r="BG28" s="63">
        <f t="shared" si="19"/>
        <v>1.1240135388049423E-2</v>
      </c>
      <c r="BH28" s="63">
        <f t="shared" si="20"/>
        <v>3.3797542469475708E-2</v>
      </c>
      <c r="BI28" s="63">
        <f t="shared" si="21"/>
        <v>0.12325221569138138</v>
      </c>
      <c r="BJ28" s="63">
        <f t="shared" si="22"/>
        <v>1.4404790443391844E-3</v>
      </c>
      <c r="BK28" s="63">
        <f t="shared" si="23"/>
        <v>4.2363182704584987E-3</v>
      </c>
      <c r="BL28" s="63">
        <f t="shared" si="24"/>
        <v>1.8329168051415167E-2</v>
      </c>
      <c r="BM28" s="64">
        <f t="shared" si="25"/>
        <v>2.7131037669772849E-2</v>
      </c>
    </row>
    <row r="29" spans="3:65" hidden="1">
      <c r="C29" t="s">
        <v>38</v>
      </c>
      <c r="D29" s="55">
        <v>482.19178082191786</v>
      </c>
      <c r="E29" s="55">
        <v>373</v>
      </c>
      <c r="F29" s="55">
        <v>5518.9253731343279</v>
      </c>
      <c r="G29" s="55">
        <v>28.939860139860137</v>
      </c>
      <c r="H29" s="55"/>
      <c r="I29" s="55">
        <v>6403.0570140961054</v>
      </c>
      <c r="L29" t="s">
        <v>20</v>
      </c>
      <c r="M29" t="s">
        <v>75</v>
      </c>
      <c r="N29" s="55"/>
      <c r="O29" s="55">
        <v>7.5342465753424666</v>
      </c>
      <c r="P29" s="55"/>
      <c r="Q29" s="55"/>
      <c r="R29" s="55"/>
      <c r="S29" s="55"/>
      <c r="T29" s="55"/>
      <c r="U29" s="55">
        <v>18.63013698630137</v>
      </c>
      <c r="W29" s="55"/>
      <c r="X29" s="55"/>
      <c r="Y29" s="55"/>
      <c r="Z29" s="56"/>
      <c r="AA29" s="56"/>
      <c r="AB29" s="56"/>
      <c r="AO29">
        <v>26.164383561643838</v>
      </c>
      <c r="AP29" s="58">
        <f t="shared" si="2"/>
        <v>0</v>
      </c>
      <c r="AQ29" s="60">
        <f t="shared" si="3"/>
        <v>0</v>
      </c>
      <c r="AR29" s="60">
        <f t="shared" si="4"/>
        <v>0</v>
      </c>
      <c r="AS29" s="60">
        <f t="shared" si="5"/>
        <v>0</v>
      </c>
      <c r="AT29" s="60">
        <f t="shared" si="6"/>
        <v>0</v>
      </c>
      <c r="AU29" s="60">
        <f t="shared" si="7"/>
        <v>18.63013698630137</v>
      </c>
      <c r="AV29" s="60">
        <f t="shared" si="8"/>
        <v>0</v>
      </c>
      <c r="AW29" s="60">
        <f t="shared" si="9"/>
        <v>0</v>
      </c>
      <c r="AX29" s="60">
        <f t="shared" si="10"/>
        <v>7.5342465753424666</v>
      </c>
      <c r="AY29" s="60">
        <f t="shared" si="11"/>
        <v>0</v>
      </c>
      <c r="AZ29" s="60">
        <f t="shared" si="12"/>
        <v>0</v>
      </c>
      <c r="BA29" s="68">
        <f t="shared" si="13"/>
        <v>0</v>
      </c>
      <c r="BB29" s="62">
        <f t="shared" si="14"/>
        <v>0</v>
      </c>
      <c r="BC29" s="63">
        <f t="shared" si="15"/>
        <v>0</v>
      </c>
      <c r="BD29" s="63">
        <f t="shared" si="16"/>
        <v>0</v>
      </c>
      <c r="BE29" s="63">
        <f t="shared" si="17"/>
        <v>0</v>
      </c>
      <c r="BF29" s="63">
        <f t="shared" si="18"/>
        <v>0</v>
      </c>
      <c r="BG29" s="63">
        <f t="shared" si="19"/>
        <v>0.7120418848167539</v>
      </c>
      <c r="BH29" s="63">
        <f t="shared" si="20"/>
        <v>0</v>
      </c>
      <c r="BI29" s="63">
        <f t="shared" si="21"/>
        <v>0</v>
      </c>
      <c r="BJ29" s="63">
        <f t="shared" si="22"/>
        <v>0.2879581151832461</v>
      </c>
      <c r="BK29" s="63">
        <f t="shared" si="23"/>
        <v>0</v>
      </c>
      <c r="BL29" s="63">
        <f t="shared" si="24"/>
        <v>0</v>
      </c>
      <c r="BM29" s="64">
        <f t="shared" si="25"/>
        <v>0</v>
      </c>
    </row>
    <row r="30" spans="3:65" hidden="1">
      <c r="C30" t="s">
        <v>39</v>
      </c>
      <c r="D30" s="55"/>
      <c r="E30" s="55">
        <v>14.2</v>
      </c>
      <c r="F30" s="55">
        <v>1596.9552238805968</v>
      </c>
      <c r="G30" s="55">
        <v>40.011188811188802</v>
      </c>
      <c r="H30" s="55"/>
      <c r="I30" s="55">
        <v>1651.1664126917856</v>
      </c>
      <c r="L30" t="s">
        <v>20</v>
      </c>
      <c r="M30" t="s">
        <v>76</v>
      </c>
      <c r="N30" s="55">
        <v>116</v>
      </c>
      <c r="O30" s="55"/>
      <c r="P30" s="55"/>
      <c r="Q30" s="55"/>
      <c r="R30" s="55">
        <v>272</v>
      </c>
      <c r="S30" s="55">
        <v>2.496</v>
      </c>
      <c r="T30" s="55"/>
      <c r="U30" s="55">
        <v>58.9</v>
      </c>
      <c r="W30" s="55"/>
      <c r="X30" s="55"/>
      <c r="Y30" s="55"/>
      <c r="Z30" s="56"/>
      <c r="AA30" s="56"/>
      <c r="AB30" s="56"/>
      <c r="AO30">
        <v>449.39599999999996</v>
      </c>
      <c r="AP30" s="58">
        <f t="shared" si="2"/>
        <v>0</v>
      </c>
      <c r="AQ30" s="60">
        <f t="shared" si="3"/>
        <v>0</v>
      </c>
      <c r="AR30" s="60">
        <f t="shared" si="4"/>
        <v>0</v>
      </c>
      <c r="AS30" s="60">
        <f t="shared" si="5"/>
        <v>0</v>
      </c>
      <c r="AT30" s="60">
        <f t="shared" si="6"/>
        <v>2.496</v>
      </c>
      <c r="AU30" s="60">
        <f t="shared" si="7"/>
        <v>58.9</v>
      </c>
      <c r="AV30" s="60">
        <f t="shared" si="8"/>
        <v>0</v>
      </c>
      <c r="AW30" s="60">
        <f t="shared" si="9"/>
        <v>272</v>
      </c>
      <c r="AX30" s="60">
        <f t="shared" si="10"/>
        <v>0</v>
      </c>
      <c r="AY30" s="60">
        <f t="shared" si="11"/>
        <v>0</v>
      </c>
      <c r="AZ30" s="60">
        <f t="shared" si="12"/>
        <v>0</v>
      </c>
      <c r="BA30" s="68">
        <f t="shared" si="13"/>
        <v>116</v>
      </c>
      <c r="BB30" s="62">
        <f t="shared" si="14"/>
        <v>0</v>
      </c>
      <c r="BC30" s="63">
        <f t="shared" si="15"/>
        <v>0</v>
      </c>
      <c r="BD30" s="63">
        <f t="shared" si="16"/>
        <v>0</v>
      </c>
      <c r="BE30" s="63">
        <f t="shared" si="17"/>
        <v>0</v>
      </c>
      <c r="BF30" s="63">
        <f t="shared" si="18"/>
        <v>5.5541215320118568E-3</v>
      </c>
      <c r="BG30" s="63">
        <f t="shared" si="19"/>
        <v>0.13106480698537593</v>
      </c>
      <c r="BH30" s="63">
        <f t="shared" si="20"/>
        <v>0</v>
      </c>
      <c r="BI30" s="63">
        <f t="shared" si="21"/>
        <v>0.6052568336166767</v>
      </c>
      <c r="BJ30" s="63">
        <f t="shared" si="22"/>
        <v>0</v>
      </c>
      <c r="BK30" s="63">
        <f t="shared" si="23"/>
        <v>0</v>
      </c>
      <c r="BL30" s="63">
        <f t="shared" si="24"/>
        <v>0</v>
      </c>
      <c r="BM30" s="64">
        <f t="shared" si="25"/>
        <v>0.25812423786593564</v>
      </c>
    </row>
    <row r="31" spans="3:65" hidden="1">
      <c r="C31" t="s">
        <v>40</v>
      </c>
      <c r="D31" s="55">
        <v>2910.7123287671229</v>
      </c>
      <c r="E31" s="55">
        <v>4238.3419999999996</v>
      </c>
      <c r="F31" s="55">
        <v>1583.5522388059701</v>
      </c>
      <c r="G31" s="55">
        <v>2443.8083916083888</v>
      </c>
      <c r="H31" s="55">
        <v>5.3333333333333339</v>
      </c>
      <c r="I31" s="55">
        <v>11181.748292514816</v>
      </c>
      <c r="L31" t="s">
        <v>20</v>
      </c>
      <c r="M31" t="s">
        <v>78</v>
      </c>
      <c r="N31" s="55"/>
      <c r="O31" s="55">
        <v>7.5230769230769221</v>
      </c>
      <c r="P31" s="55"/>
      <c r="Q31" s="55"/>
      <c r="R31" s="55"/>
      <c r="S31" s="55">
        <v>19.900699300699294</v>
      </c>
      <c r="T31" s="55"/>
      <c r="U31" s="55">
        <v>10.629370629370628</v>
      </c>
      <c r="W31" s="55"/>
      <c r="X31" s="55"/>
      <c r="Y31" s="55"/>
      <c r="Z31" s="56"/>
      <c r="AA31" s="56"/>
      <c r="AB31" s="56"/>
      <c r="AO31">
        <v>38.053146853146842</v>
      </c>
      <c r="AP31" s="58">
        <f t="shared" si="2"/>
        <v>0</v>
      </c>
      <c r="AQ31" s="60">
        <f t="shared" si="3"/>
        <v>0</v>
      </c>
      <c r="AR31" s="60">
        <f t="shared" si="4"/>
        <v>0</v>
      </c>
      <c r="AS31" s="60">
        <f t="shared" si="5"/>
        <v>0</v>
      </c>
      <c r="AT31" s="60">
        <f t="shared" si="6"/>
        <v>19.900699300699294</v>
      </c>
      <c r="AU31" s="60">
        <f t="shared" si="7"/>
        <v>10.629370629370628</v>
      </c>
      <c r="AV31" s="60">
        <f t="shared" si="8"/>
        <v>0</v>
      </c>
      <c r="AW31" s="60">
        <f t="shared" si="9"/>
        <v>0</v>
      </c>
      <c r="AX31" s="60">
        <f t="shared" si="10"/>
        <v>7.5230769230769221</v>
      </c>
      <c r="AY31" s="60">
        <f t="shared" si="11"/>
        <v>0</v>
      </c>
      <c r="AZ31" s="60">
        <f t="shared" si="12"/>
        <v>0</v>
      </c>
      <c r="BA31" s="68">
        <f t="shared" si="13"/>
        <v>0</v>
      </c>
      <c r="BB31" s="62">
        <f t="shared" si="14"/>
        <v>0</v>
      </c>
      <c r="BC31" s="63">
        <f t="shared" si="15"/>
        <v>0</v>
      </c>
      <c r="BD31" s="63">
        <f t="shared" si="16"/>
        <v>0</v>
      </c>
      <c r="BE31" s="63">
        <f t="shared" si="17"/>
        <v>0</v>
      </c>
      <c r="BF31" s="63">
        <f t="shared" si="18"/>
        <v>0.52297118494560424</v>
      </c>
      <c r="BG31" s="63">
        <f t="shared" si="19"/>
        <v>0.27932960893854752</v>
      </c>
      <c r="BH31" s="63">
        <f t="shared" si="20"/>
        <v>0</v>
      </c>
      <c r="BI31" s="63">
        <f t="shared" si="21"/>
        <v>0</v>
      </c>
      <c r="BJ31" s="63">
        <f t="shared" si="22"/>
        <v>0.19769920611584832</v>
      </c>
      <c r="BK31" s="63">
        <f t="shared" si="23"/>
        <v>0</v>
      </c>
      <c r="BL31" s="63">
        <f t="shared" si="24"/>
        <v>0</v>
      </c>
      <c r="BM31" s="64">
        <f t="shared" si="25"/>
        <v>0</v>
      </c>
    </row>
    <row r="32" spans="3:65" hidden="1">
      <c r="C32" t="s">
        <v>41</v>
      </c>
      <c r="D32" s="55">
        <v>68.493150684931507</v>
      </c>
      <c r="E32" s="55">
        <v>590.28</v>
      </c>
      <c r="F32" s="55">
        <v>11225.450746268658</v>
      </c>
      <c r="G32" s="55">
        <v>89.23636363636362</v>
      </c>
      <c r="H32" s="55">
        <v>10</v>
      </c>
      <c r="I32" s="55">
        <v>11983.460260589954</v>
      </c>
      <c r="L32" t="s">
        <v>20</v>
      </c>
      <c r="M32" t="s">
        <v>79</v>
      </c>
      <c r="N32" s="55"/>
      <c r="O32" s="55">
        <v>2</v>
      </c>
      <c r="P32" s="55"/>
      <c r="Q32" s="55">
        <v>5</v>
      </c>
      <c r="R32" s="55"/>
      <c r="S32" s="55"/>
      <c r="T32" s="55"/>
      <c r="U32" s="55"/>
      <c r="W32" s="55"/>
      <c r="X32" s="55"/>
      <c r="Y32" s="55"/>
      <c r="Z32" s="56"/>
      <c r="AA32" s="56"/>
      <c r="AB32" s="56"/>
      <c r="AO32">
        <v>7</v>
      </c>
      <c r="AP32" s="58">
        <f t="shared" si="2"/>
        <v>0</v>
      </c>
      <c r="AQ32" s="60">
        <f t="shared" si="3"/>
        <v>0</v>
      </c>
      <c r="AR32" s="60">
        <f t="shared" si="4"/>
        <v>0</v>
      </c>
      <c r="AS32" s="60">
        <f t="shared" si="5"/>
        <v>0</v>
      </c>
      <c r="AT32" s="60">
        <f t="shared" si="6"/>
        <v>0</v>
      </c>
      <c r="AU32" s="60">
        <f t="shared" si="7"/>
        <v>0</v>
      </c>
      <c r="AV32" s="60">
        <f t="shared" si="8"/>
        <v>0</v>
      </c>
      <c r="AW32" s="60">
        <f t="shared" si="9"/>
        <v>0</v>
      </c>
      <c r="AX32" s="60">
        <f t="shared" si="10"/>
        <v>2</v>
      </c>
      <c r="AY32" s="60">
        <f t="shared" si="11"/>
        <v>5</v>
      </c>
      <c r="AZ32" s="60">
        <f t="shared" si="12"/>
        <v>0</v>
      </c>
      <c r="BA32" s="68">
        <f t="shared" si="13"/>
        <v>0</v>
      </c>
      <c r="BB32" s="62">
        <f t="shared" si="14"/>
        <v>0</v>
      </c>
      <c r="BC32" s="63">
        <f t="shared" si="15"/>
        <v>0</v>
      </c>
      <c r="BD32" s="63">
        <f t="shared" si="16"/>
        <v>0</v>
      </c>
      <c r="BE32" s="63">
        <f t="shared" si="17"/>
        <v>0</v>
      </c>
      <c r="BF32" s="63">
        <f t="shared" si="18"/>
        <v>0</v>
      </c>
      <c r="BG32" s="63">
        <f t="shared" si="19"/>
        <v>0</v>
      </c>
      <c r="BH32" s="63">
        <f t="shared" si="20"/>
        <v>0</v>
      </c>
      <c r="BI32" s="63">
        <f t="shared" si="21"/>
        <v>0</v>
      </c>
      <c r="BJ32" s="63">
        <f t="shared" si="22"/>
        <v>0.2857142857142857</v>
      </c>
      <c r="BK32" s="63">
        <f t="shared" si="23"/>
        <v>0.7142857142857143</v>
      </c>
      <c r="BL32" s="63">
        <f t="shared" si="24"/>
        <v>0</v>
      </c>
      <c r="BM32" s="64">
        <f t="shared" si="25"/>
        <v>0</v>
      </c>
    </row>
    <row r="33" spans="3:65" hidden="1">
      <c r="C33" t="s">
        <v>45</v>
      </c>
      <c r="D33" s="55">
        <v>75.342465753424662</v>
      </c>
      <c r="E33" s="55">
        <v>106.67999999999999</v>
      </c>
      <c r="F33" s="55">
        <v>6317.7014925373132</v>
      </c>
      <c r="G33" s="55">
        <v>2.0979020979020975</v>
      </c>
      <c r="H33" s="55">
        <v>8.4333333333333336</v>
      </c>
      <c r="I33" s="55">
        <v>6510.2551937219732</v>
      </c>
      <c r="L33" t="s">
        <v>20</v>
      </c>
      <c r="M33" t="s">
        <v>77</v>
      </c>
      <c r="N33" s="55">
        <v>319.40298507462683</v>
      </c>
      <c r="O33" s="55">
        <v>6.0597014925373127</v>
      </c>
      <c r="P33" s="55">
        <v>294.14925373134326</v>
      </c>
      <c r="Q33" s="55">
        <v>62.985074626865668</v>
      </c>
      <c r="R33" s="55">
        <v>1705.9701492537315</v>
      </c>
      <c r="S33" s="55">
        <v>7.7910447761194028</v>
      </c>
      <c r="T33" s="55">
        <v>542.38805970149258</v>
      </c>
      <c r="U33" s="55">
        <v>92.223880597014912</v>
      </c>
      <c r="W33" s="55"/>
      <c r="X33" s="55">
        <v>277.61194029850742</v>
      </c>
      <c r="Y33" s="55">
        <v>60.447761194029844</v>
      </c>
      <c r="Z33" s="56">
        <v>5659.7014925373132</v>
      </c>
      <c r="AA33" s="56"/>
      <c r="AB33" s="56">
        <v>131.34328358208955</v>
      </c>
      <c r="AD33">
        <v>4238.805970149253</v>
      </c>
      <c r="AF33">
        <v>220.8955223880597</v>
      </c>
      <c r="AH33">
        <v>1650.746268656716</v>
      </c>
      <c r="AJ33">
        <v>177.0149253731343</v>
      </c>
      <c r="AK33">
        <v>36.71641791044776</v>
      </c>
      <c r="AM33">
        <v>43.283582089552233</v>
      </c>
      <c r="AO33">
        <v>15527.537313432835</v>
      </c>
      <c r="AP33" s="58">
        <f t="shared" si="2"/>
        <v>0</v>
      </c>
      <c r="AQ33" s="60">
        <f t="shared" si="3"/>
        <v>97.164179104477597</v>
      </c>
      <c r="AR33" s="60">
        <f t="shared" si="4"/>
        <v>850.14925373134326</v>
      </c>
      <c r="AS33" s="60">
        <f t="shared" si="5"/>
        <v>11549.253731343282</v>
      </c>
      <c r="AT33" s="60">
        <f t="shared" si="6"/>
        <v>7.7910447761194028</v>
      </c>
      <c r="AU33" s="60">
        <f t="shared" si="7"/>
        <v>92.223880597014912</v>
      </c>
      <c r="AV33" s="60">
        <f t="shared" si="8"/>
        <v>542.38805970149258</v>
      </c>
      <c r="AW33" s="60">
        <f t="shared" si="9"/>
        <v>1705.9701492537315</v>
      </c>
      <c r="AX33" s="60">
        <f t="shared" si="10"/>
        <v>6.0597014925373127</v>
      </c>
      <c r="AY33" s="60">
        <f t="shared" si="11"/>
        <v>62.985074626865668</v>
      </c>
      <c r="AZ33" s="60">
        <f t="shared" si="12"/>
        <v>294.14925373134326</v>
      </c>
      <c r="BA33" s="68">
        <f t="shared" si="13"/>
        <v>319.40298507462683</v>
      </c>
      <c r="BB33" s="62">
        <f t="shared" si="14"/>
        <v>0</v>
      </c>
      <c r="BC33" s="63">
        <f t="shared" si="15"/>
        <v>6.2575395662015964E-3</v>
      </c>
      <c r="BD33" s="63">
        <f t="shared" si="16"/>
        <v>5.4751068155275417E-2</v>
      </c>
      <c r="BE33" s="63">
        <f t="shared" si="17"/>
        <v>0.74379172293806373</v>
      </c>
      <c r="BF33" s="63">
        <f t="shared" si="18"/>
        <v>5.0175662881063498E-4</v>
      </c>
      <c r="BG33" s="63">
        <f t="shared" si="19"/>
        <v>5.9393758801166915E-3</v>
      </c>
      <c r="BH33" s="63">
        <f t="shared" si="20"/>
        <v>3.4930720097659913E-2</v>
      </c>
      <c r="BI33" s="63">
        <f t="shared" si="21"/>
        <v>0.10986739975681147</v>
      </c>
      <c r="BJ33" s="63">
        <f t="shared" si="22"/>
        <v>3.9025515574160494E-4</v>
      </c>
      <c r="BK33" s="63">
        <f t="shared" si="23"/>
        <v>4.0563466926836775E-3</v>
      </c>
      <c r="BL33" s="63">
        <f t="shared" si="24"/>
        <v>1.8943715786590026E-2</v>
      </c>
      <c r="BM33" s="64">
        <f t="shared" si="25"/>
        <v>2.0570099342045185E-2</v>
      </c>
    </row>
    <row r="34" spans="3:65" hidden="1">
      <c r="C34" t="s">
        <v>42</v>
      </c>
      <c r="D34" s="55">
        <v>1985.3424657534247</v>
      </c>
      <c r="E34" s="55">
        <v>2622.24</v>
      </c>
      <c r="F34" s="55">
        <v>3494.7164179104461</v>
      </c>
      <c r="G34" s="55">
        <v>981.80839160838934</v>
      </c>
      <c r="H34" s="55">
        <v>16.666666666666668</v>
      </c>
      <c r="I34" s="55">
        <v>9100.7739419389254</v>
      </c>
      <c r="L34" t="s">
        <v>21</v>
      </c>
      <c r="M34" t="s">
        <v>7</v>
      </c>
      <c r="N34" s="55">
        <f>SUM(N35:N39)</f>
        <v>238.80597014925371</v>
      </c>
      <c r="O34" s="55">
        <f t="shared" ref="O34:AO34" si="30">SUM(O35:O39)</f>
        <v>100.98228438228436</v>
      </c>
      <c r="P34" s="55">
        <f t="shared" si="30"/>
        <v>350.08955223880594</v>
      </c>
      <c r="Q34" s="55">
        <f t="shared" si="30"/>
        <v>62.909090909090899</v>
      </c>
      <c r="R34" s="55">
        <f t="shared" si="30"/>
        <v>4149.8358208955215</v>
      </c>
      <c r="S34" s="55">
        <f t="shared" si="30"/>
        <v>704.723911908986</v>
      </c>
      <c r="T34" s="55">
        <f t="shared" si="30"/>
        <v>879.11314659578807</v>
      </c>
      <c r="U34" s="55">
        <f t="shared" si="30"/>
        <v>486.91455411895402</v>
      </c>
      <c r="V34" s="55">
        <f t="shared" si="30"/>
        <v>6788.059701492537</v>
      </c>
      <c r="W34" s="55">
        <f t="shared" si="30"/>
        <v>92.360839160839149</v>
      </c>
      <c r="X34" s="55">
        <f t="shared" si="30"/>
        <v>489.30190145164585</v>
      </c>
      <c r="Y34" s="55">
        <f t="shared" si="30"/>
        <v>115</v>
      </c>
      <c r="Z34" s="55">
        <f t="shared" si="30"/>
        <v>3340.2985074626863</v>
      </c>
      <c r="AA34" s="55">
        <f t="shared" si="30"/>
        <v>0</v>
      </c>
      <c r="AB34" s="55">
        <f t="shared" si="30"/>
        <v>0</v>
      </c>
      <c r="AC34" s="55">
        <f t="shared" si="30"/>
        <v>12.537313432835822</v>
      </c>
      <c r="AD34" s="55">
        <f t="shared" si="30"/>
        <v>0</v>
      </c>
      <c r="AE34" s="55">
        <f t="shared" si="30"/>
        <v>0</v>
      </c>
      <c r="AF34" s="55">
        <f t="shared" si="30"/>
        <v>0</v>
      </c>
      <c r="AG34" s="55">
        <f t="shared" si="30"/>
        <v>22.388059701492537</v>
      </c>
      <c r="AH34" s="55">
        <f t="shared" si="30"/>
        <v>579.10447761194018</v>
      </c>
      <c r="AI34" s="55">
        <f t="shared" si="30"/>
        <v>0</v>
      </c>
      <c r="AJ34" s="55">
        <f t="shared" si="30"/>
        <v>0</v>
      </c>
      <c r="AK34" s="55">
        <f t="shared" si="30"/>
        <v>0</v>
      </c>
      <c r="AL34" s="55">
        <f t="shared" si="30"/>
        <v>0</v>
      </c>
      <c r="AM34" s="55">
        <f t="shared" si="30"/>
        <v>0</v>
      </c>
      <c r="AN34" s="55">
        <f t="shared" si="30"/>
        <v>0</v>
      </c>
      <c r="AO34" s="55">
        <f t="shared" si="30"/>
        <v>18412.425131512664</v>
      </c>
      <c r="AP34" s="58">
        <f t="shared" si="2"/>
        <v>92.360839160839149</v>
      </c>
      <c r="AQ34" s="60">
        <f t="shared" si="3"/>
        <v>149.92537313432837</v>
      </c>
      <c r="AR34" s="60">
        <f t="shared" si="4"/>
        <v>489.30190145164585</v>
      </c>
      <c r="AS34" s="60">
        <f t="shared" si="5"/>
        <v>10707.462686567163</v>
      </c>
      <c r="AT34" s="60">
        <f t="shared" si="6"/>
        <v>704.723911908986</v>
      </c>
      <c r="AU34" s="60">
        <f t="shared" si="7"/>
        <v>486.91455411895402</v>
      </c>
      <c r="AV34" s="60">
        <f t="shared" si="8"/>
        <v>879.11314659578807</v>
      </c>
      <c r="AW34" s="60">
        <f t="shared" si="9"/>
        <v>4149.8358208955215</v>
      </c>
      <c r="AX34" s="60">
        <f t="shared" si="10"/>
        <v>100.98228438228436</v>
      </c>
      <c r="AY34" s="60">
        <f t="shared" si="11"/>
        <v>62.909090909090899</v>
      </c>
      <c r="AZ34" s="60">
        <f t="shared" si="12"/>
        <v>350.08955223880594</v>
      </c>
      <c r="BA34" s="68">
        <f t="shared" si="13"/>
        <v>238.80597014925371</v>
      </c>
      <c r="BB34" s="62">
        <f t="shared" si="14"/>
        <v>5.016223474156296E-3</v>
      </c>
      <c r="BC34" s="63">
        <f t="shared" si="15"/>
        <v>8.1426195660523146E-3</v>
      </c>
      <c r="BD34" s="63">
        <f t="shared" si="16"/>
        <v>2.6574549411973493E-2</v>
      </c>
      <c r="BE34" s="63">
        <f t="shared" si="17"/>
        <v>0.58153462187017713</v>
      </c>
      <c r="BF34" s="63">
        <f t="shared" si="18"/>
        <v>3.827436673199875E-2</v>
      </c>
      <c r="BG34" s="63">
        <f t="shared" si="19"/>
        <v>2.6444889830704869E-2</v>
      </c>
      <c r="BH34" s="63">
        <f t="shared" si="20"/>
        <v>4.7745646774752966E-2</v>
      </c>
      <c r="BI34" s="63">
        <f t="shared" si="21"/>
        <v>0.22538235953465591</v>
      </c>
      <c r="BJ34" s="63">
        <f t="shared" si="22"/>
        <v>5.4844640866701629E-3</v>
      </c>
      <c r="BK34" s="63">
        <f t="shared" si="23"/>
        <v>3.4166651301909537E-3</v>
      </c>
      <c r="BL34" s="63">
        <f t="shared" si="24"/>
        <v>1.9013766504860433E-2</v>
      </c>
      <c r="BM34" s="64">
        <f t="shared" si="25"/>
        <v>1.2969827083806571E-2</v>
      </c>
    </row>
    <row r="35" spans="3:65" hidden="1">
      <c r="C35" t="s">
        <v>63</v>
      </c>
      <c r="D35" s="55">
        <v>37066.502739726035</v>
      </c>
      <c r="E35" s="55">
        <v>36249.647999999986</v>
      </c>
      <c r="F35" s="55">
        <v>296786.82686567167</v>
      </c>
      <c r="G35" s="55">
        <v>11231.641958041952</v>
      </c>
      <c r="H35" s="55">
        <v>617.28</v>
      </c>
      <c r="I35" s="55">
        <v>381951.8995634396</v>
      </c>
      <c r="L35" t="s">
        <v>21</v>
      </c>
      <c r="M35" t="s">
        <v>75</v>
      </c>
      <c r="N35" s="55"/>
      <c r="O35" s="55"/>
      <c r="P35" s="55"/>
      <c r="Q35" s="55"/>
      <c r="R35" s="55"/>
      <c r="S35" s="55"/>
      <c r="T35" s="55">
        <v>413.76986301369857</v>
      </c>
      <c r="U35" s="55">
        <v>7.5479452054794516</v>
      </c>
      <c r="W35" s="55"/>
      <c r="X35" s="55">
        <v>102.32876712328768</v>
      </c>
      <c r="Y35" s="55"/>
      <c r="Z35" s="56"/>
      <c r="AA35" s="56"/>
      <c r="AB35" s="56"/>
      <c r="AO35">
        <v>523.64657534246567</v>
      </c>
      <c r="AP35" s="58">
        <f t="shared" si="2"/>
        <v>0</v>
      </c>
      <c r="AQ35" s="60">
        <f t="shared" si="3"/>
        <v>0</v>
      </c>
      <c r="AR35" s="60">
        <f t="shared" si="4"/>
        <v>102.32876712328768</v>
      </c>
      <c r="AS35" s="60">
        <f t="shared" si="5"/>
        <v>0</v>
      </c>
      <c r="AT35" s="60">
        <f t="shared" si="6"/>
        <v>0</v>
      </c>
      <c r="AU35" s="60">
        <f t="shared" si="7"/>
        <v>7.5479452054794516</v>
      </c>
      <c r="AV35" s="60">
        <f t="shared" si="8"/>
        <v>413.76986301369857</v>
      </c>
      <c r="AW35" s="60">
        <f t="shared" si="9"/>
        <v>0</v>
      </c>
      <c r="AX35" s="60">
        <f t="shared" si="10"/>
        <v>0</v>
      </c>
      <c r="AY35" s="60">
        <f t="shared" si="11"/>
        <v>0</v>
      </c>
      <c r="AZ35" s="60">
        <f t="shared" si="12"/>
        <v>0</v>
      </c>
      <c r="BA35" s="68">
        <f t="shared" si="13"/>
        <v>0</v>
      </c>
      <c r="BB35" s="62">
        <f t="shared" si="14"/>
        <v>0</v>
      </c>
      <c r="BC35" s="63">
        <f t="shared" si="15"/>
        <v>0</v>
      </c>
      <c r="BD35" s="63">
        <f t="shared" si="16"/>
        <v>0.19541570964417079</v>
      </c>
      <c r="BE35" s="63">
        <f t="shared" si="17"/>
        <v>0</v>
      </c>
      <c r="BF35" s="63">
        <f t="shared" si="18"/>
        <v>0</v>
      </c>
      <c r="BG35" s="63">
        <f t="shared" si="19"/>
        <v>1.4414197592227323E-2</v>
      </c>
      <c r="BH35" s="63">
        <f t="shared" si="20"/>
        <v>0.79017009276360195</v>
      </c>
      <c r="BI35" s="63">
        <f t="shared" si="21"/>
        <v>0</v>
      </c>
      <c r="BJ35" s="63">
        <f t="shared" si="22"/>
        <v>0</v>
      </c>
      <c r="BK35" s="63">
        <f t="shared" si="23"/>
        <v>0</v>
      </c>
      <c r="BL35" s="63">
        <f t="shared" si="24"/>
        <v>0</v>
      </c>
      <c r="BM35" s="64">
        <f t="shared" si="25"/>
        <v>0</v>
      </c>
    </row>
    <row r="36" spans="3:65" hidden="1">
      <c r="L36" t="s">
        <v>21</v>
      </c>
      <c r="M36" t="s">
        <v>76</v>
      </c>
      <c r="N36" s="55"/>
      <c r="O36" s="55"/>
      <c r="P36" s="55">
        <v>48</v>
      </c>
      <c r="Q36" s="55"/>
      <c r="R36" s="55">
        <v>117</v>
      </c>
      <c r="S36" s="55"/>
      <c r="T36" s="55">
        <v>80</v>
      </c>
      <c r="U36" s="55">
        <v>145.08000000000001</v>
      </c>
      <c r="W36" s="55">
        <v>3.6</v>
      </c>
      <c r="X36" s="55">
        <v>161.6</v>
      </c>
      <c r="Y36" s="55">
        <v>61</v>
      </c>
      <c r="Z36" s="56"/>
      <c r="AA36" s="56"/>
      <c r="AB36" s="56"/>
      <c r="AO36">
        <v>616.28000000000009</v>
      </c>
      <c r="AP36" s="58">
        <f t="shared" si="2"/>
        <v>3.6</v>
      </c>
      <c r="AQ36" s="60">
        <f t="shared" si="3"/>
        <v>61</v>
      </c>
      <c r="AR36" s="60">
        <f t="shared" si="4"/>
        <v>161.6</v>
      </c>
      <c r="AS36" s="60">
        <f t="shared" si="5"/>
        <v>0</v>
      </c>
      <c r="AT36" s="60">
        <f t="shared" si="6"/>
        <v>0</v>
      </c>
      <c r="AU36" s="60">
        <f t="shared" si="7"/>
        <v>145.08000000000001</v>
      </c>
      <c r="AV36" s="60">
        <f t="shared" si="8"/>
        <v>80</v>
      </c>
      <c r="AW36" s="60">
        <f t="shared" si="9"/>
        <v>117</v>
      </c>
      <c r="AX36" s="60">
        <f t="shared" si="10"/>
        <v>0</v>
      </c>
      <c r="AY36" s="60">
        <f t="shared" si="11"/>
        <v>0</v>
      </c>
      <c r="AZ36" s="60">
        <f t="shared" si="12"/>
        <v>48</v>
      </c>
      <c r="BA36" s="68">
        <f t="shared" si="13"/>
        <v>0</v>
      </c>
      <c r="BB36" s="62">
        <f t="shared" si="14"/>
        <v>5.841500616602842E-3</v>
      </c>
      <c r="BC36" s="63">
        <f t="shared" si="15"/>
        <v>9.8980982670214823E-2</v>
      </c>
      <c r="BD36" s="63">
        <f t="shared" si="16"/>
        <v>0.26221847212306088</v>
      </c>
      <c r="BE36" s="63">
        <f t="shared" si="17"/>
        <v>0</v>
      </c>
      <c r="BF36" s="63">
        <f t="shared" si="18"/>
        <v>0</v>
      </c>
      <c r="BG36" s="63">
        <f t="shared" si="19"/>
        <v>0.23541247484909456</v>
      </c>
      <c r="BH36" s="63">
        <f t="shared" si="20"/>
        <v>0.12981112481339649</v>
      </c>
      <c r="BI36" s="63">
        <f t="shared" si="21"/>
        <v>0.18984877003959236</v>
      </c>
      <c r="BJ36" s="63">
        <f t="shared" si="22"/>
        <v>0</v>
      </c>
      <c r="BK36" s="63">
        <f t="shared" si="23"/>
        <v>0</v>
      </c>
      <c r="BL36" s="63">
        <f t="shared" si="24"/>
        <v>7.7886674888037896E-2</v>
      </c>
      <c r="BM36" s="64">
        <f t="shared" si="25"/>
        <v>0</v>
      </c>
    </row>
    <row r="37" spans="3:65" hidden="1">
      <c r="L37" t="s">
        <v>21</v>
      </c>
      <c r="M37" t="s">
        <v>78</v>
      </c>
      <c r="N37" s="55"/>
      <c r="O37" s="55">
        <v>98.648951048951034</v>
      </c>
      <c r="P37" s="55"/>
      <c r="Q37" s="55">
        <v>62.909090909090899</v>
      </c>
      <c r="R37" s="55"/>
      <c r="S37" s="55">
        <v>702.93286713286659</v>
      </c>
      <c r="T37" s="55"/>
      <c r="U37" s="55">
        <v>241.51048951048949</v>
      </c>
      <c r="W37" s="55">
        <v>88.760839160839154</v>
      </c>
      <c r="X37" s="55"/>
      <c r="Y37" s="55"/>
      <c r="Z37" s="56"/>
      <c r="AA37" s="56"/>
      <c r="AB37" s="56"/>
      <c r="AO37">
        <v>1194.7622377622372</v>
      </c>
      <c r="AP37" s="58">
        <f t="shared" si="2"/>
        <v>88.760839160839154</v>
      </c>
      <c r="AQ37" s="60">
        <f t="shared" si="3"/>
        <v>0</v>
      </c>
      <c r="AR37" s="60">
        <f t="shared" si="4"/>
        <v>0</v>
      </c>
      <c r="AS37" s="60">
        <f t="shared" si="5"/>
        <v>0</v>
      </c>
      <c r="AT37" s="60">
        <f t="shared" si="6"/>
        <v>702.93286713286659</v>
      </c>
      <c r="AU37" s="60">
        <f t="shared" si="7"/>
        <v>241.51048951048949</v>
      </c>
      <c r="AV37" s="60">
        <f t="shared" si="8"/>
        <v>0</v>
      </c>
      <c r="AW37" s="60">
        <f t="shared" si="9"/>
        <v>0</v>
      </c>
      <c r="AX37" s="60">
        <f t="shared" si="10"/>
        <v>98.648951048951034</v>
      </c>
      <c r="AY37" s="60">
        <f t="shared" si="11"/>
        <v>62.909090909090899</v>
      </c>
      <c r="AZ37" s="60">
        <f t="shared" si="12"/>
        <v>0</v>
      </c>
      <c r="BA37" s="68">
        <f t="shared" si="13"/>
        <v>0</v>
      </c>
      <c r="BB37" s="62">
        <f t="shared" si="14"/>
        <v>7.4291634230996634E-2</v>
      </c>
      <c r="BC37" s="63">
        <f t="shared" si="15"/>
        <v>0</v>
      </c>
      <c r="BD37" s="63">
        <f t="shared" si="16"/>
        <v>0</v>
      </c>
      <c r="BE37" s="63">
        <f t="shared" si="17"/>
        <v>0</v>
      </c>
      <c r="BF37" s="63">
        <f t="shared" si="18"/>
        <v>0.58834540037810712</v>
      </c>
      <c r="BG37" s="63">
        <f t="shared" si="19"/>
        <v>0.20214104687710352</v>
      </c>
      <c r="BH37" s="63">
        <f t="shared" si="20"/>
        <v>0</v>
      </c>
      <c r="BI37" s="63">
        <f t="shared" si="21"/>
        <v>0</v>
      </c>
      <c r="BJ37" s="63">
        <f t="shared" si="22"/>
        <v>8.25678515197453E-2</v>
      </c>
      <c r="BK37" s="63">
        <f t="shared" si="23"/>
        <v>5.2654066994047462E-2</v>
      </c>
      <c r="BL37" s="63">
        <f t="shared" si="24"/>
        <v>0</v>
      </c>
      <c r="BM37" s="64">
        <f t="shared" si="25"/>
        <v>0</v>
      </c>
    </row>
    <row r="38" spans="3:65" hidden="1">
      <c r="L38" t="s">
        <v>21</v>
      </c>
      <c r="M38" t="s">
        <v>79</v>
      </c>
      <c r="N38" s="55"/>
      <c r="O38" s="55">
        <v>2.3333333333333335</v>
      </c>
      <c r="P38" s="55"/>
      <c r="Q38" s="55"/>
      <c r="R38" s="55"/>
      <c r="S38" s="55"/>
      <c r="T38" s="55"/>
      <c r="U38" s="55"/>
      <c r="W38" s="55"/>
      <c r="X38" s="55"/>
      <c r="Y38" s="55"/>
      <c r="Z38" s="56"/>
      <c r="AA38" s="56"/>
      <c r="AB38" s="56"/>
      <c r="AO38">
        <v>2.3333333333333335</v>
      </c>
      <c r="AP38" s="58">
        <f t="shared" si="2"/>
        <v>0</v>
      </c>
      <c r="AQ38" s="60">
        <f t="shared" si="3"/>
        <v>0</v>
      </c>
      <c r="AR38" s="60">
        <f t="shared" si="4"/>
        <v>0</v>
      </c>
      <c r="AS38" s="60">
        <f t="shared" si="5"/>
        <v>0</v>
      </c>
      <c r="AT38" s="60">
        <f t="shared" si="6"/>
        <v>0</v>
      </c>
      <c r="AU38" s="60">
        <f t="shared" si="7"/>
        <v>0</v>
      </c>
      <c r="AV38" s="60">
        <f t="shared" si="8"/>
        <v>0</v>
      </c>
      <c r="AW38" s="60">
        <f t="shared" si="9"/>
        <v>0</v>
      </c>
      <c r="AX38" s="60">
        <f t="shared" si="10"/>
        <v>2.3333333333333335</v>
      </c>
      <c r="AY38" s="60">
        <f t="shared" si="11"/>
        <v>0</v>
      </c>
      <c r="AZ38" s="60">
        <f t="shared" si="12"/>
        <v>0</v>
      </c>
      <c r="BA38" s="68">
        <f t="shared" si="13"/>
        <v>0</v>
      </c>
      <c r="BB38" s="62">
        <f t="shared" si="14"/>
        <v>0</v>
      </c>
      <c r="BC38" s="63">
        <f t="shared" si="15"/>
        <v>0</v>
      </c>
      <c r="BD38" s="63">
        <f t="shared" si="16"/>
        <v>0</v>
      </c>
      <c r="BE38" s="63">
        <f t="shared" si="17"/>
        <v>0</v>
      </c>
      <c r="BF38" s="63">
        <f t="shared" si="18"/>
        <v>0</v>
      </c>
      <c r="BG38" s="63">
        <f t="shared" si="19"/>
        <v>0</v>
      </c>
      <c r="BH38" s="63">
        <f t="shared" si="20"/>
        <v>0</v>
      </c>
      <c r="BI38" s="63">
        <f t="shared" si="21"/>
        <v>0</v>
      </c>
      <c r="BJ38" s="63">
        <f t="shared" si="22"/>
        <v>1</v>
      </c>
      <c r="BK38" s="63">
        <f t="shared" si="23"/>
        <v>0</v>
      </c>
      <c r="BL38" s="63">
        <f t="shared" si="24"/>
        <v>0</v>
      </c>
      <c r="BM38" s="64">
        <f t="shared" si="25"/>
        <v>0</v>
      </c>
    </row>
    <row r="39" spans="3:65" hidden="1">
      <c r="L39" t="s">
        <v>21</v>
      </c>
      <c r="M39" t="s">
        <v>77</v>
      </c>
      <c r="N39" s="55">
        <v>238.80597014925371</v>
      </c>
      <c r="O39" s="55"/>
      <c r="P39" s="55">
        <v>302.08955223880594</v>
      </c>
      <c r="Q39" s="55"/>
      <c r="R39" s="55">
        <v>4032.8358208955219</v>
      </c>
      <c r="S39" s="55">
        <v>1.7910447761194028</v>
      </c>
      <c r="T39" s="55">
        <v>385.34328358208955</v>
      </c>
      <c r="U39" s="55">
        <v>92.776119402985074</v>
      </c>
      <c r="V39">
        <v>6788.059701492537</v>
      </c>
      <c r="W39" s="55"/>
      <c r="X39" s="55">
        <v>225.37313432835816</v>
      </c>
      <c r="Y39" s="55">
        <v>53.999999999999993</v>
      </c>
      <c r="Z39" s="56">
        <v>3340.2985074626863</v>
      </c>
      <c r="AA39" s="56"/>
      <c r="AB39" s="56"/>
      <c r="AC39">
        <v>12.537313432835822</v>
      </c>
      <c r="AG39">
        <v>22.388059701492537</v>
      </c>
      <c r="AH39">
        <v>579.10447761194018</v>
      </c>
      <c r="AO39">
        <v>16075.402985074626</v>
      </c>
      <c r="AP39" s="58">
        <f t="shared" si="2"/>
        <v>0</v>
      </c>
      <c r="AQ39" s="60">
        <f t="shared" si="3"/>
        <v>88.925373134328353</v>
      </c>
      <c r="AR39" s="60">
        <f t="shared" si="4"/>
        <v>225.37313432835816</v>
      </c>
      <c r="AS39" s="60">
        <f t="shared" si="5"/>
        <v>10707.462686567163</v>
      </c>
      <c r="AT39" s="60">
        <f t="shared" si="6"/>
        <v>1.7910447761194028</v>
      </c>
      <c r="AU39" s="60">
        <f t="shared" si="7"/>
        <v>92.776119402985074</v>
      </c>
      <c r="AV39" s="60">
        <f t="shared" si="8"/>
        <v>385.34328358208955</v>
      </c>
      <c r="AW39" s="60">
        <f t="shared" si="9"/>
        <v>4032.8358208955219</v>
      </c>
      <c r="AX39" s="60">
        <f t="shared" si="10"/>
        <v>0</v>
      </c>
      <c r="AY39" s="60">
        <f t="shared" si="11"/>
        <v>0</v>
      </c>
      <c r="AZ39" s="60">
        <f t="shared" si="12"/>
        <v>302.08955223880594</v>
      </c>
      <c r="BA39" s="68">
        <f t="shared" si="13"/>
        <v>238.80597014925371</v>
      </c>
      <c r="BB39" s="62">
        <f t="shared" si="14"/>
        <v>0</v>
      </c>
      <c r="BC39" s="63">
        <f t="shared" si="15"/>
        <v>5.531766339972443E-3</v>
      </c>
      <c r="BD39" s="63">
        <f t="shared" si="16"/>
        <v>1.4019750207046639E-2</v>
      </c>
      <c r="BE39" s="63">
        <f t="shared" si="17"/>
        <v>0.66607740387650738</v>
      </c>
      <c r="BF39" s="63">
        <f t="shared" si="18"/>
        <v>1.1141523343348324E-4</v>
      </c>
      <c r="BG39" s="63">
        <f t="shared" si="19"/>
        <v>5.7713090918544326E-3</v>
      </c>
      <c r="BH39" s="63">
        <f t="shared" si="20"/>
        <v>2.3970987473213922E-2</v>
      </c>
      <c r="BI39" s="63">
        <f t="shared" si="21"/>
        <v>0.25086996728105976</v>
      </c>
      <c r="BJ39" s="63">
        <f t="shared" si="22"/>
        <v>0</v>
      </c>
      <c r="BK39" s="63">
        <f t="shared" si="23"/>
        <v>0</v>
      </c>
      <c r="BL39" s="63">
        <f t="shared" si="24"/>
        <v>1.8792036039114172E-2</v>
      </c>
      <c r="BM39" s="64">
        <f t="shared" si="25"/>
        <v>1.4855364457797766E-2</v>
      </c>
    </row>
    <row r="40" spans="3:65" hidden="1">
      <c r="L40" t="s">
        <v>22</v>
      </c>
      <c r="M40" t="s">
        <v>7</v>
      </c>
      <c r="N40" s="55">
        <f>SUM(N41:N43)</f>
        <v>0</v>
      </c>
      <c r="O40" s="55">
        <f t="shared" ref="O40:AO40" si="31">SUM(O41:O43)</f>
        <v>4</v>
      </c>
      <c r="P40" s="55">
        <f t="shared" si="31"/>
        <v>225.37313432835816</v>
      </c>
      <c r="Q40" s="55">
        <f t="shared" si="31"/>
        <v>33.466235257280033</v>
      </c>
      <c r="R40" s="55">
        <f t="shared" si="31"/>
        <v>0</v>
      </c>
      <c r="S40" s="55">
        <f t="shared" si="31"/>
        <v>5.6223776223776216</v>
      </c>
      <c r="T40" s="55">
        <f t="shared" si="31"/>
        <v>0</v>
      </c>
      <c r="U40" s="55">
        <f t="shared" si="31"/>
        <v>23.880597014925371</v>
      </c>
      <c r="V40" s="55">
        <f t="shared" si="31"/>
        <v>0</v>
      </c>
      <c r="W40" s="55">
        <f t="shared" si="31"/>
        <v>0</v>
      </c>
      <c r="X40" s="55">
        <f t="shared" si="31"/>
        <v>0</v>
      </c>
      <c r="Y40" s="55">
        <f t="shared" si="31"/>
        <v>0</v>
      </c>
      <c r="Z40" s="55">
        <f t="shared" si="31"/>
        <v>567.16417910447763</v>
      </c>
      <c r="AA40" s="55">
        <f t="shared" si="31"/>
        <v>0</v>
      </c>
      <c r="AB40" s="55">
        <f t="shared" si="31"/>
        <v>0</v>
      </c>
      <c r="AC40" s="55">
        <f t="shared" si="31"/>
        <v>0</v>
      </c>
      <c r="AD40" s="55">
        <f t="shared" si="31"/>
        <v>0</v>
      </c>
      <c r="AE40" s="55">
        <f t="shared" si="31"/>
        <v>0</v>
      </c>
      <c r="AF40" s="55">
        <f t="shared" si="31"/>
        <v>0</v>
      </c>
      <c r="AG40" s="55">
        <f t="shared" si="31"/>
        <v>0</v>
      </c>
      <c r="AH40" s="55">
        <f t="shared" si="31"/>
        <v>0</v>
      </c>
      <c r="AI40" s="55">
        <f t="shared" si="31"/>
        <v>0</v>
      </c>
      <c r="AJ40" s="55">
        <f t="shared" si="31"/>
        <v>200</v>
      </c>
      <c r="AK40" s="55">
        <f t="shared" si="31"/>
        <v>44.776119402985074</v>
      </c>
      <c r="AL40" s="55">
        <f t="shared" si="31"/>
        <v>0</v>
      </c>
      <c r="AM40" s="55">
        <f t="shared" si="31"/>
        <v>0</v>
      </c>
      <c r="AN40" s="55">
        <f t="shared" si="31"/>
        <v>17.910447761194028</v>
      </c>
      <c r="AO40" s="55">
        <f t="shared" si="31"/>
        <v>1122.193090491598</v>
      </c>
      <c r="AP40" s="58">
        <f t="shared" si="2"/>
        <v>0</v>
      </c>
      <c r="AQ40" s="60">
        <f t="shared" si="3"/>
        <v>62.686567164179102</v>
      </c>
      <c r="AR40" s="60">
        <f t="shared" si="4"/>
        <v>200</v>
      </c>
      <c r="AS40" s="60">
        <f t="shared" si="5"/>
        <v>567.16417910447763</v>
      </c>
      <c r="AT40" s="60">
        <f t="shared" si="6"/>
        <v>5.6223776223776216</v>
      </c>
      <c r="AU40" s="60">
        <f t="shared" si="7"/>
        <v>23.880597014925371</v>
      </c>
      <c r="AV40" s="60">
        <f t="shared" si="8"/>
        <v>0</v>
      </c>
      <c r="AW40" s="60">
        <f t="shared" si="9"/>
        <v>0</v>
      </c>
      <c r="AX40" s="60">
        <f t="shared" si="10"/>
        <v>4</v>
      </c>
      <c r="AY40" s="60">
        <f t="shared" si="11"/>
        <v>33.466235257280033</v>
      </c>
      <c r="AZ40" s="60">
        <f t="shared" si="12"/>
        <v>225.37313432835816</v>
      </c>
      <c r="BA40" s="68">
        <f t="shared" si="13"/>
        <v>0</v>
      </c>
      <c r="BB40" s="62">
        <f t="shared" si="14"/>
        <v>0</v>
      </c>
      <c r="BC40" s="63">
        <f t="shared" si="15"/>
        <v>5.586076736287697E-2</v>
      </c>
      <c r="BD40" s="63">
        <f t="shared" si="16"/>
        <v>0.17822244825298844</v>
      </c>
      <c r="BE40" s="63">
        <f t="shared" si="17"/>
        <v>0.50540694280698217</v>
      </c>
      <c r="BF40" s="63">
        <f t="shared" si="18"/>
        <v>5.0101695243147792E-3</v>
      </c>
      <c r="BG40" s="63">
        <f t="shared" si="19"/>
        <v>2.1280292328715037E-2</v>
      </c>
      <c r="BH40" s="63">
        <f t="shared" si="20"/>
        <v>0</v>
      </c>
      <c r="BI40" s="63">
        <f t="shared" si="21"/>
        <v>0</v>
      </c>
      <c r="BJ40" s="63">
        <f t="shared" si="22"/>
        <v>3.5644489650597687E-3</v>
      </c>
      <c r="BK40" s="63">
        <f t="shared" si="23"/>
        <v>2.9822171906814639E-2</v>
      </c>
      <c r="BL40" s="63">
        <f t="shared" si="24"/>
        <v>0.20083275885224813</v>
      </c>
      <c r="BM40" s="64">
        <f t="shared" si="25"/>
        <v>0</v>
      </c>
    </row>
    <row r="41" spans="3:65" hidden="1">
      <c r="L41" t="s">
        <v>22</v>
      </c>
      <c r="M41" t="s">
        <v>76</v>
      </c>
      <c r="N41" s="55"/>
      <c r="O41" s="55">
        <v>4</v>
      </c>
      <c r="P41" s="55"/>
      <c r="Q41" s="55"/>
      <c r="R41" s="55"/>
      <c r="S41" s="55"/>
      <c r="T41" s="55"/>
      <c r="U41" s="55"/>
      <c r="W41" s="55"/>
      <c r="X41" s="55"/>
      <c r="Y41" s="55"/>
      <c r="Z41" s="56"/>
      <c r="AA41" s="56"/>
      <c r="AB41" s="56"/>
      <c r="AO41">
        <v>4</v>
      </c>
      <c r="AP41" s="58">
        <f t="shared" si="2"/>
        <v>0</v>
      </c>
      <c r="AQ41" s="60">
        <f t="shared" si="3"/>
        <v>0</v>
      </c>
      <c r="AR41" s="60">
        <f t="shared" si="4"/>
        <v>0</v>
      </c>
      <c r="AS41" s="60">
        <f t="shared" si="5"/>
        <v>0</v>
      </c>
      <c r="AT41" s="60">
        <f t="shared" si="6"/>
        <v>0</v>
      </c>
      <c r="AU41" s="60">
        <f t="shared" si="7"/>
        <v>0</v>
      </c>
      <c r="AV41" s="60">
        <f t="shared" si="8"/>
        <v>0</v>
      </c>
      <c r="AW41" s="60">
        <f t="shared" si="9"/>
        <v>0</v>
      </c>
      <c r="AX41" s="60">
        <f t="shared" si="10"/>
        <v>4</v>
      </c>
      <c r="AY41" s="60">
        <f t="shared" si="11"/>
        <v>0</v>
      </c>
      <c r="AZ41" s="60">
        <f t="shared" si="12"/>
        <v>0</v>
      </c>
      <c r="BA41" s="68">
        <f t="shared" si="13"/>
        <v>0</v>
      </c>
      <c r="BB41" s="62">
        <f t="shared" si="14"/>
        <v>0</v>
      </c>
      <c r="BC41" s="63">
        <f t="shared" si="15"/>
        <v>0</v>
      </c>
      <c r="BD41" s="63">
        <f t="shared" si="16"/>
        <v>0</v>
      </c>
      <c r="BE41" s="63">
        <f t="shared" si="17"/>
        <v>0</v>
      </c>
      <c r="BF41" s="63">
        <f t="shared" si="18"/>
        <v>0</v>
      </c>
      <c r="BG41" s="63">
        <f t="shared" si="19"/>
        <v>0</v>
      </c>
      <c r="BH41" s="63">
        <f t="shared" si="20"/>
        <v>0</v>
      </c>
      <c r="BI41" s="63">
        <f t="shared" si="21"/>
        <v>0</v>
      </c>
      <c r="BJ41" s="63">
        <f t="shared" si="22"/>
        <v>1</v>
      </c>
      <c r="BK41" s="63">
        <f t="shared" si="23"/>
        <v>0</v>
      </c>
      <c r="BL41" s="63">
        <f t="shared" si="24"/>
        <v>0</v>
      </c>
      <c r="BM41" s="64">
        <f t="shared" si="25"/>
        <v>0</v>
      </c>
    </row>
    <row r="42" spans="3:65" hidden="1">
      <c r="L42" t="s">
        <v>22</v>
      </c>
      <c r="M42" t="s">
        <v>78</v>
      </c>
      <c r="N42" s="55"/>
      <c r="O42" s="55"/>
      <c r="P42" s="55"/>
      <c r="Q42" s="55">
        <v>8.3916083916083899</v>
      </c>
      <c r="R42" s="55"/>
      <c r="S42" s="55">
        <v>5.6223776223776216</v>
      </c>
      <c r="T42" s="55"/>
      <c r="U42" s="55"/>
      <c r="W42" s="55"/>
      <c r="X42" s="55"/>
      <c r="Y42" s="55"/>
      <c r="Z42" s="56"/>
      <c r="AA42" s="56"/>
      <c r="AB42" s="56"/>
      <c r="AO42">
        <v>14.013986013986012</v>
      </c>
      <c r="AP42" s="58">
        <f t="shared" si="2"/>
        <v>0</v>
      </c>
      <c r="AQ42" s="60">
        <f t="shared" si="3"/>
        <v>0</v>
      </c>
      <c r="AR42" s="60">
        <f t="shared" si="4"/>
        <v>0</v>
      </c>
      <c r="AS42" s="60">
        <f t="shared" si="5"/>
        <v>0</v>
      </c>
      <c r="AT42" s="60">
        <f t="shared" si="6"/>
        <v>5.6223776223776216</v>
      </c>
      <c r="AU42" s="60">
        <f t="shared" si="7"/>
        <v>0</v>
      </c>
      <c r="AV42" s="60">
        <f t="shared" si="8"/>
        <v>0</v>
      </c>
      <c r="AW42" s="60">
        <f t="shared" si="9"/>
        <v>0</v>
      </c>
      <c r="AX42" s="60">
        <f t="shared" si="10"/>
        <v>0</v>
      </c>
      <c r="AY42" s="60">
        <f t="shared" si="11"/>
        <v>8.3916083916083899</v>
      </c>
      <c r="AZ42" s="60">
        <f t="shared" si="12"/>
        <v>0</v>
      </c>
      <c r="BA42" s="68">
        <f t="shared" si="13"/>
        <v>0</v>
      </c>
      <c r="BB42" s="62">
        <f t="shared" si="14"/>
        <v>0</v>
      </c>
      <c r="BC42" s="63">
        <f t="shared" si="15"/>
        <v>0</v>
      </c>
      <c r="BD42" s="63">
        <f t="shared" si="16"/>
        <v>0</v>
      </c>
      <c r="BE42" s="63">
        <f t="shared" si="17"/>
        <v>0</v>
      </c>
      <c r="BF42" s="63">
        <f t="shared" si="18"/>
        <v>0.40119760479041916</v>
      </c>
      <c r="BG42" s="63">
        <f t="shared" si="19"/>
        <v>0</v>
      </c>
      <c r="BH42" s="63">
        <f t="shared" si="20"/>
        <v>0</v>
      </c>
      <c r="BI42" s="63">
        <f t="shared" si="21"/>
        <v>0</v>
      </c>
      <c r="BJ42" s="63">
        <f t="shared" si="22"/>
        <v>0</v>
      </c>
      <c r="BK42" s="63">
        <f t="shared" si="23"/>
        <v>0.59880239520958078</v>
      </c>
      <c r="BL42" s="63">
        <f t="shared" si="24"/>
        <v>0</v>
      </c>
      <c r="BM42" s="64">
        <f t="shared" si="25"/>
        <v>0</v>
      </c>
    </row>
    <row r="43" spans="3:65" hidden="1">
      <c r="L43" t="s">
        <v>22</v>
      </c>
      <c r="M43" t="s">
        <v>77</v>
      </c>
      <c r="N43" s="55"/>
      <c r="O43" s="55"/>
      <c r="P43" s="55">
        <v>225.37313432835816</v>
      </c>
      <c r="Q43" s="55">
        <v>25.07462686567164</v>
      </c>
      <c r="R43" s="55"/>
      <c r="S43" s="55"/>
      <c r="T43" s="55"/>
      <c r="U43" s="55">
        <v>23.880597014925371</v>
      </c>
      <c r="W43" s="55"/>
      <c r="X43" s="55"/>
      <c r="Y43" s="55"/>
      <c r="Z43" s="56">
        <v>567.16417910447763</v>
      </c>
      <c r="AA43" s="56"/>
      <c r="AB43" s="56"/>
      <c r="AJ43">
        <v>200</v>
      </c>
      <c r="AK43">
        <v>44.776119402985074</v>
      </c>
      <c r="AN43">
        <v>17.910447761194028</v>
      </c>
      <c r="AO43">
        <v>1104.1791044776121</v>
      </c>
      <c r="AP43" s="58">
        <f t="shared" si="2"/>
        <v>0</v>
      </c>
      <c r="AQ43" s="60">
        <f t="shared" si="3"/>
        <v>62.686567164179102</v>
      </c>
      <c r="AR43" s="60">
        <f t="shared" si="4"/>
        <v>200</v>
      </c>
      <c r="AS43" s="60">
        <f t="shared" si="5"/>
        <v>567.16417910447763</v>
      </c>
      <c r="AT43" s="60">
        <f t="shared" si="6"/>
        <v>0</v>
      </c>
      <c r="AU43" s="60">
        <f t="shared" si="7"/>
        <v>23.880597014925371</v>
      </c>
      <c r="AV43" s="60">
        <f t="shared" si="8"/>
        <v>0</v>
      </c>
      <c r="AW43" s="60">
        <f t="shared" si="9"/>
        <v>0</v>
      </c>
      <c r="AX43" s="60">
        <f t="shared" si="10"/>
        <v>0</v>
      </c>
      <c r="AY43" s="60">
        <f t="shared" si="11"/>
        <v>25.07462686567164</v>
      </c>
      <c r="AZ43" s="60">
        <f t="shared" si="12"/>
        <v>225.37313432835816</v>
      </c>
      <c r="BA43" s="68">
        <f t="shared" si="13"/>
        <v>0</v>
      </c>
      <c r="BB43" s="62">
        <f t="shared" si="14"/>
        <v>0</v>
      </c>
      <c r="BC43" s="63">
        <f t="shared" si="15"/>
        <v>5.6772100567720994E-2</v>
      </c>
      <c r="BD43" s="63">
        <f t="shared" si="16"/>
        <v>0.18113003514463366</v>
      </c>
      <c r="BE43" s="63">
        <f t="shared" si="17"/>
        <v>0.5136523384698567</v>
      </c>
      <c r="BF43" s="63">
        <f t="shared" si="18"/>
        <v>0</v>
      </c>
      <c r="BG43" s="63">
        <f t="shared" si="19"/>
        <v>2.1627466882941329E-2</v>
      </c>
      <c r="BH43" s="63">
        <f t="shared" si="20"/>
        <v>0</v>
      </c>
      <c r="BI43" s="63">
        <f t="shared" si="21"/>
        <v>0</v>
      </c>
      <c r="BJ43" s="63">
        <f t="shared" si="22"/>
        <v>0</v>
      </c>
      <c r="BK43" s="63">
        <f t="shared" si="23"/>
        <v>2.2708840227088398E-2</v>
      </c>
      <c r="BL43" s="63">
        <f t="shared" si="24"/>
        <v>0.20410921870775878</v>
      </c>
      <c r="BM43" s="64">
        <f t="shared" si="25"/>
        <v>0</v>
      </c>
    </row>
    <row r="44" spans="3:65" hidden="1">
      <c r="L44" t="s">
        <v>23</v>
      </c>
      <c r="M44" t="s">
        <v>7</v>
      </c>
      <c r="N44" s="55">
        <f>SUM(N45:N49)</f>
        <v>2543.0791249233289</v>
      </c>
      <c r="O44" s="55">
        <f t="shared" ref="O44:AO44" si="32">SUM(O45:O49)</f>
        <v>9.612531746860105</v>
      </c>
      <c r="P44" s="55">
        <f t="shared" si="32"/>
        <v>454.88857084440809</v>
      </c>
      <c r="Q44" s="55">
        <f t="shared" si="32"/>
        <v>46.531259784991121</v>
      </c>
      <c r="R44" s="55">
        <f t="shared" si="32"/>
        <v>4129.2029850746267</v>
      </c>
      <c r="S44" s="55">
        <f t="shared" si="32"/>
        <v>1.1538461538461537</v>
      </c>
      <c r="T44" s="55">
        <f t="shared" si="32"/>
        <v>852.55315477407476</v>
      </c>
      <c r="U44" s="55">
        <f t="shared" si="32"/>
        <v>114.13004905542218</v>
      </c>
      <c r="V44" s="55">
        <f t="shared" si="32"/>
        <v>1829.5522388059699</v>
      </c>
      <c r="W44" s="55">
        <f t="shared" si="32"/>
        <v>1.9580419580419577</v>
      </c>
      <c r="X44" s="55">
        <f t="shared" si="32"/>
        <v>749.62985074626863</v>
      </c>
      <c r="Y44" s="55">
        <f t="shared" si="32"/>
        <v>123.15287443899383</v>
      </c>
      <c r="Z44" s="55">
        <f t="shared" si="32"/>
        <v>3525.9701492537315</v>
      </c>
      <c r="AA44" s="55">
        <f t="shared" si="32"/>
        <v>2.7972027972027971</v>
      </c>
      <c r="AB44" s="55">
        <f t="shared" si="32"/>
        <v>442.59104477611942</v>
      </c>
      <c r="AC44" s="55">
        <f t="shared" si="32"/>
        <v>29.518839369585635</v>
      </c>
      <c r="AD44" s="55">
        <f t="shared" si="32"/>
        <v>1419.4029850746267</v>
      </c>
      <c r="AE44" s="55">
        <f t="shared" si="32"/>
        <v>0</v>
      </c>
      <c r="AF44" s="55">
        <f t="shared" si="32"/>
        <v>338.20895522388059</v>
      </c>
      <c r="AG44" s="55">
        <f t="shared" si="32"/>
        <v>51.656716417910445</v>
      </c>
      <c r="AH44" s="55">
        <f t="shared" si="32"/>
        <v>0</v>
      </c>
      <c r="AI44" s="55">
        <f t="shared" si="32"/>
        <v>4.4776119402985071</v>
      </c>
      <c r="AJ44" s="55">
        <f t="shared" si="32"/>
        <v>0</v>
      </c>
      <c r="AK44" s="55">
        <f t="shared" si="32"/>
        <v>11.940298507462686</v>
      </c>
      <c r="AL44" s="55">
        <f t="shared" si="32"/>
        <v>0</v>
      </c>
      <c r="AM44" s="55">
        <f t="shared" si="32"/>
        <v>64.776119402985074</v>
      </c>
      <c r="AN44" s="55">
        <f t="shared" si="32"/>
        <v>0</v>
      </c>
      <c r="AO44" s="55">
        <f t="shared" si="32"/>
        <v>16746.784451070638</v>
      </c>
      <c r="AP44" s="58">
        <f t="shared" si="2"/>
        <v>9.232856695543262</v>
      </c>
      <c r="AQ44" s="60">
        <f t="shared" si="3"/>
        <v>216.2687287339526</v>
      </c>
      <c r="AR44" s="60">
        <f t="shared" si="4"/>
        <v>1595.2059701492537</v>
      </c>
      <c r="AS44" s="60">
        <f t="shared" si="5"/>
        <v>6774.9253731343279</v>
      </c>
      <c r="AT44" s="60">
        <f t="shared" si="6"/>
        <v>1.1538461538461537</v>
      </c>
      <c r="AU44" s="60">
        <f t="shared" si="7"/>
        <v>114.13004905542218</v>
      </c>
      <c r="AV44" s="60">
        <f t="shared" si="8"/>
        <v>852.55315477407476</v>
      </c>
      <c r="AW44" s="60">
        <f t="shared" si="9"/>
        <v>4129.2029850746267</v>
      </c>
      <c r="AX44" s="60">
        <f t="shared" si="10"/>
        <v>9.612531746860105</v>
      </c>
      <c r="AY44" s="60">
        <f t="shared" si="11"/>
        <v>46.531259784991121</v>
      </c>
      <c r="AZ44" s="60">
        <f t="shared" si="12"/>
        <v>454.88857084440809</v>
      </c>
      <c r="BA44" s="68">
        <f t="shared" si="13"/>
        <v>2543.0791249233289</v>
      </c>
      <c r="BB44" s="62">
        <f t="shared" si="14"/>
        <v>5.5132116392368063E-4</v>
      </c>
      <c r="BC44" s="63">
        <f t="shared" si="15"/>
        <v>1.2914045043442733E-2</v>
      </c>
      <c r="BD44" s="63">
        <f t="shared" si="16"/>
        <v>9.5254463614193749E-2</v>
      </c>
      <c r="BE44" s="63">
        <f t="shared" si="17"/>
        <v>0.40455081946798449</v>
      </c>
      <c r="BF44" s="63">
        <f t="shared" si="18"/>
        <v>6.8899564403982473E-5</v>
      </c>
      <c r="BG44" s="63">
        <f t="shared" si="19"/>
        <v>6.815042576613908E-3</v>
      </c>
      <c r="BH44" s="63">
        <f t="shared" si="20"/>
        <v>5.0908468862484832E-2</v>
      </c>
      <c r="BI44" s="63">
        <f t="shared" si="21"/>
        <v>0.24656691540629716</v>
      </c>
      <c r="BJ44" s="63">
        <f t="shared" si="22"/>
        <v>5.7399268348769879E-4</v>
      </c>
      <c r="BK44" s="63">
        <f t="shared" si="23"/>
        <v>2.778519059640511E-3</v>
      </c>
      <c r="BL44" s="63">
        <f t="shared" si="24"/>
        <v>2.7162741132392532E-2</v>
      </c>
      <c r="BM44" s="64">
        <f t="shared" si="25"/>
        <v>0.15185477142513454</v>
      </c>
    </row>
    <row r="45" spans="3:65" hidden="1">
      <c r="L45" t="s">
        <v>23</v>
      </c>
      <c r="M45" t="s">
        <v>75</v>
      </c>
      <c r="N45" s="55">
        <v>235.61643835616439</v>
      </c>
      <c r="O45" s="55"/>
      <c r="P45" s="55">
        <v>90.410958904109592</v>
      </c>
      <c r="Q45" s="55"/>
      <c r="R45" s="55"/>
      <c r="S45" s="55"/>
      <c r="T45" s="55">
        <v>95.616438356164394</v>
      </c>
      <c r="U45" s="55"/>
      <c r="W45" s="55"/>
      <c r="X45" s="55"/>
      <c r="Y45" s="55"/>
      <c r="Z45" s="56"/>
      <c r="AA45" s="56"/>
      <c r="AB45" s="56"/>
      <c r="AO45">
        <v>421.64383561643837</v>
      </c>
      <c r="AP45" s="58">
        <f t="shared" si="2"/>
        <v>0</v>
      </c>
      <c r="AQ45" s="60">
        <f t="shared" si="3"/>
        <v>0</v>
      </c>
      <c r="AR45" s="60">
        <f t="shared" si="4"/>
        <v>0</v>
      </c>
      <c r="AS45" s="60">
        <f t="shared" si="5"/>
        <v>0</v>
      </c>
      <c r="AT45" s="60">
        <f t="shared" si="6"/>
        <v>0</v>
      </c>
      <c r="AU45" s="60">
        <f t="shared" si="7"/>
        <v>0</v>
      </c>
      <c r="AV45" s="60">
        <f t="shared" si="8"/>
        <v>95.616438356164394</v>
      </c>
      <c r="AW45" s="60">
        <f t="shared" si="9"/>
        <v>0</v>
      </c>
      <c r="AX45" s="60">
        <f t="shared" si="10"/>
        <v>0</v>
      </c>
      <c r="AY45" s="60">
        <f t="shared" si="11"/>
        <v>0</v>
      </c>
      <c r="AZ45" s="60">
        <f t="shared" si="12"/>
        <v>90.410958904109592</v>
      </c>
      <c r="BA45" s="68">
        <f t="shared" si="13"/>
        <v>235.61643835616439</v>
      </c>
      <c r="BB45" s="62">
        <f t="shared" si="14"/>
        <v>0</v>
      </c>
      <c r="BC45" s="63">
        <f t="shared" si="15"/>
        <v>0</v>
      </c>
      <c r="BD45" s="63">
        <f t="shared" si="16"/>
        <v>0</v>
      </c>
      <c r="BE45" s="63">
        <f t="shared" si="17"/>
        <v>0</v>
      </c>
      <c r="BF45" s="63">
        <f t="shared" si="18"/>
        <v>0</v>
      </c>
      <c r="BG45" s="63">
        <f t="shared" si="19"/>
        <v>0</v>
      </c>
      <c r="BH45" s="63">
        <f t="shared" si="20"/>
        <v>0.22677063027940222</v>
      </c>
      <c r="BI45" s="63">
        <f t="shared" si="21"/>
        <v>0</v>
      </c>
      <c r="BJ45" s="63">
        <f t="shared" si="22"/>
        <v>0</v>
      </c>
      <c r="BK45" s="63">
        <f t="shared" si="23"/>
        <v>0</v>
      </c>
      <c r="BL45" s="63">
        <f t="shared" si="24"/>
        <v>0.21442495126705652</v>
      </c>
      <c r="BM45" s="64">
        <f t="shared" si="25"/>
        <v>0.55880441845354123</v>
      </c>
    </row>
    <row r="46" spans="3:65" hidden="1">
      <c r="L46" t="s">
        <v>23</v>
      </c>
      <c r="M46" t="s">
        <v>76</v>
      </c>
      <c r="N46" s="55"/>
      <c r="O46" s="55"/>
      <c r="P46" s="55"/>
      <c r="Q46" s="55"/>
      <c r="R46" s="55">
        <v>1069.8</v>
      </c>
      <c r="S46" s="55"/>
      <c r="T46" s="55">
        <v>211.28</v>
      </c>
      <c r="U46" s="55"/>
      <c r="W46" s="55"/>
      <c r="X46" s="55">
        <v>260.60000000000002</v>
      </c>
      <c r="Y46" s="55">
        <v>65.489999999999995</v>
      </c>
      <c r="Z46" s="56"/>
      <c r="AA46" s="56"/>
      <c r="AB46" s="56">
        <v>120</v>
      </c>
      <c r="AG46">
        <v>23</v>
      </c>
      <c r="AO46">
        <v>1750.1699999999998</v>
      </c>
      <c r="AP46" s="58">
        <f t="shared" si="2"/>
        <v>0</v>
      </c>
      <c r="AQ46" s="60">
        <f t="shared" si="3"/>
        <v>88.49</v>
      </c>
      <c r="AR46" s="60">
        <f t="shared" si="4"/>
        <v>380.6</v>
      </c>
      <c r="AS46" s="60">
        <f t="shared" si="5"/>
        <v>0</v>
      </c>
      <c r="AT46" s="60">
        <f t="shared" si="6"/>
        <v>0</v>
      </c>
      <c r="AU46" s="60">
        <f t="shared" si="7"/>
        <v>0</v>
      </c>
      <c r="AV46" s="60">
        <f t="shared" si="8"/>
        <v>211.28</v>
      </c>
      <c r="AW46" s="60">
        <f t="shared" si="9"/>
        <v>1069.8</v>
      </c>
      <c r="AX46" s="60">
        <f t="shared" si="10"/>
        <v>0</v>
      </c>
      <c r="AY46" s="60">
        <f t="shared" si="11"/>
        <v>0</v>
      </c>
      <c r="AZ46" s="60">
        <f t="shared" si="12"/>
        <v>0</v>
      </c>
      <c r="BA46" s="68">
        <f t="shared" si="13"/>
        <v>0</v>
      </c>
      <c r="BB46" s="62">
        <f t="shared" si="14"/>
        <v>0</v>
      </c>
      <c r="BC46" s="63">
        <f t="shared" si="15"/>
        <v>5.0560802664883983E-2</v>
      </c>
      <c r="BD46" s="63">
        <f t="shared" si="16"/>
        <v>0.21746458915419647</v>
      </c>
      <c r="BE46" s="63">
        <f t="shared" si="17"/>
        <v>0</v>
      </c>
      <c r="BF46" s="63">
        <f t="shared" si="18"/>
        <v>0</v>
      </c>
      <c r="BG46" s="63">
        <f t="shared" si="19"/>
        <v>0</v>
      </c>
      <c r="BH46" s="63">
        <f t="shared" si="20"/>
        <v>0.12071970151471001</v>
      </c>
      <c r="BI46" s="63">
        <f t="shared" si="21"/>
        <v>0.61125490666620963</v>
      </c>
      <c r="BJ46" s="63">
        <f t="shared" si="22"/>
        <v>0</v>
      </c>
      <c r="BK46" s="63">
        <f t="shared" si="23"/>
        <v>0</v>
      </c>
      <c r="BL46" s="63">
        <f t="shared" si="24"/>
        <v>0</v>
      </c>
      <c r="BM46" s="64">
        <f t="shared" si="25"/>
        <v>0</v>
      </c>
    </row>
    <row r="47" spans="3:65" hidden="1">
      <c r="L47" t="s">
        <v>23</v>
      </c>
      <c r="M47" t="s">
        <v>78</v>
      </c>
      <c r="N47" s="55"/>
      <c r="O47" s="55">
        <v>1.3986013986013985</v>
      </c>
      <c r="P47" s="55"/>
      <c r="Q47" s="55">
        <v>20.979020979020977</v>
      </c>
      <c r="R47" s="55"/>
      <c r="S47" s="55">
        <v>1.1538461538461537</v>
      </c>
      <c r="T47" s="55"/>
      <c r="U47" s="55">
        <v>25.17482517482517</v>
      </c>
      <c r="W47" s="55">
        <v>1.9580419580419577</v>
      </c>
      <c r="X47" s="55"/>
      <c r="Y47" s="55">
        <v>22.797202797202797</v>
      </c>
      <c r="Z47" s="56"/>
      <c r="AA47" s="56">
        <v>2.7972027972027971</v>
      </c>
      <c r="AB47" s="56"/>
      <c r="AC47">
        <v>11.608391608391608</v>
      </c>
      <c r="AO47">
        <v>87.867132867132867</v>
      </c>
      <c r="AP47" s="58">
        <f t="shared" si="2"/>
        <v>4.755244755244755</v>
      </c>
      <c r="AQ47" s="60">
        <f t="shared" si="3"/>
        <v>34.405594405594407</v>
      </c>
      <c r="AR47" s="60">
        <f t="shared" si="4"/>
        <v>0</v>
      </c>
      <c r="AS47" s="60">
        <f t="shared" si="5"/>
        <v>0</v>
      </c>
      <c r="AT47" s="60">
        <f t="shared" si="6"/>
        <v>1.1538461538461537</v>
      </c>
      <c r="AU47" s="60">
        <f t="shared" si="7"/>
        <v>25.17482517482517</v>
      </c>
      <c r="AV47" s="60">
        <f t="shared" si="8"/>
        <v>0</v>
      </c>
      <c r="AW47" s="60">
        <f t="shared" si="9"/>
        <v>0</v>
      </c>
      <c r="AX47" s="60">
        <f t="shared" si="10"/>
        <v>1.3986013986013985</v>
      </c>
      <c r="AY47" s="60">
        <f t="shared" si="11"/>
        <v>20.979020979020977</v>
      </c>
      <c r="AZ47" s="60">
        <f t="shared" si="12"/>
        <v>0</v>
      </c>
      <c r="BA47" s="68">
        <f t="shared" si="13"/>
        <v>0</v>
      </c>
      <c r="BB47" s="62">
        <f t="shared" si="14"/>
        <v>5.4118583366494229E-2</v>
      </c>
      <c r="BC47" s="63">
        <f t="shared" si="15"/>
        <v>0.39156386788698766</v>
      </c>
      <c r="BD47" s="63">
        <f t="shared" si="16"/>
        <v>0</v>
      </c>
      <c r="BE47" s="63">
        <f t="shared" si="17"/>
        <v>0</v>
      </c>
      <c r="BF47" s="63">
        <f t="shared" si="18"/>
        <v>1.3131715081575806E-2</v>
      </c>
      <c r="BG47" s="63">
        <f t="shared" si="19"/>
        <v>0.28651014723438117</v>
      </c>
      <c r="BH47" s="63">
        <f t="shared" si="20"/>
        <v>0</v>
      </c>
      <c r="BI47" s="63">
        <f t="shared" si="21"/>
        <v>0</v>
      </c>
      <c r="BJ47" s="63">
        <f t="shared" si="22"/>
        <v>1.5917230401910069E-2</v>
      </c>
      <c r="BK47" s="63">
        <f t="shared" si="23"/>
        <v>0.23875845602865098</v>
      </c>
      <c r="BL47" s="63">
        <f t="shared" si="24"/>
        <v>0</v>
      </c>
      <c r="BM47" s="64">
        <f t="shared" si="25"/>
        <v>0</v>
      </c>
    </row>
    <row r="48" spans="3:65" hidden="1">
      <c r="L48" t="s">
        <v>23</v>
      </c>
      <c r="M48" t="s">
        <v>79</v>
      </c>
      <c r="N48" s="55"/>
      <c r="O48" s="55">
        <v>4.3333333333333339</v>
      </c>
      <c r="P48" s="55"/>
      <c r="Q48" s="55"/>
      <c r="R48" s="55"/>
      <c r="S48" s="55"/>
      <c r="T48" s="55"/>
      <c r="U48" s="55"/>
      <c r="W48" s="55"/>
      <c r="X48" s="55"/>
      <c r="Y48" s="55"/>
      <c r="Z48" s="56"/>
      <c r="AA48" s="56"/>
      <c r="AB48" s="56"/>
      <c r="AO48">
        <v>4.3333333333333339</v>
      </c>
      <c r="AP48" s="58">
        <f t="shared" si="2"/>
        <v>0</v>
      </c>
      <c r="AQ48" s="60">
        <f t="shared" si="3"/>
        <v>0</v>
      </c>
      <c r="AR48" s="60">
        <f t="shared" si="4"/>
        <v>0</v>
      </c>
      <c r="AS48" s="60">
        <f t="shared" si="5"/>
        <v>0</v>
      </c>
      <c r="AT48" s="60">
        <f t="shared" si="6"/>
        <v>0</v>
      </c>
      <c r="AU48" s="60">
        <f t="shared" si="7"/>
        <v>0</v>
      </c>
      <c r="AV48" s="60">
        <f t="shared" si="8"/>
        <v>0</v>
      </c>
      <c r="AW48" s="60">
        <f t="shared" si="9"/>
        <v>0</v>
      </c>
      <c r="AX48" s="60">
        <f t="shared" si="10"/>
        <v>4.3333333333333339</v>
      </c>
      <c r="AY48" s="60">
        <f t="shared" si="11"/>
        <v>0</v>
      </c>
      <c r="AZ48" s="60">
        <f t="shared" si="12"/>
        <v>0</v>
      </c>
      <c r="BA48" s="68">
        <f t="shared" si="13"/>
        <v>0</v>
      </c>
      <c r="BB48" s="62">
        <f t="shared" si="14"/>
        <v>0</v>
      </c>
      <c r="BC48" s="63">
        <f t="shared" si="15"/>
        <v>0</v>
      </c>
      <c r="BD48" s="63">
        <f t="shared" si="16"/>
        <v>0</v>
      </c>
      <c r="BE48" s="63">
        <f t="shared" si="17"/>
        <v>0</v>
      </c>
      <c r="BF48" s="63">
        <f t="shared" si="18"/>
        <v>0</v>
      </c>
      <c r="BG48" s="63">
        <f t="shared" si="19"/>
        <v>0</v>
      </c>
      <c r="BH48" s="63">
        <f t="shared" si="20"/>
        <v>0</v>
      </c>
      <c r="BI48" s="63">
        <f t="shared" si="21"/>
        <v>0</v>
      </c>
      <c r="BJ48" s="63">
        <f t="shared" si="22"/>
        <v>1</v>
      </c>
      <c r="BK48" s="63">
        <f t="shared" si="23"/>
        <v>0</v>
      </c>
      <c r="BL48" s="63">
        <f t="shared" si="24"/>
        <v>0</v>
      </c>
      <c r="BM48" s="64">
        <f t="shared" si="25"/>
        <v>0</v>
      </c>
    </row>
    <row r="49" spans="12:65" hidden="1">
      <c r="L49" t="s">
        <v>23</v>
      </c>
      <c r="M49" t="s">
        <v>77</v>
      </c>
      <c r="N49" s="55">
        <v>2307.4626865671644</v>
      </c>
      <c r="O49" s="55">
        <v>3.8805970149253732</v>
      </c>
      <c r="P49" s="55">
        <v>364.47761194029852</v>
      </c>
      <c r="Q49" s="55">
        <v>25.552238805970148</v>
      </c>
      <c r="R49" s="55">
        <v>3059.4029850746265</v>
      </c>
      <c r="S49" s="55"/>
      <c r="T49" s="55">
        <v>545.65671641791039</v>
      </c>
      <c r="U49" s="55">
        <v>88.955223880597003</v>
      </c>
      <c r="V49">
        <v>1829.5522388059699</v>
      </c>
      <c r="W49" s="55"/>
      <c r="X49" s="55">
        <v>489.02985074626861</v>
      </c>
      <c r="Y49" s="55">
        <v>34.865671641791039</v>
      </c>
      <c r="Z49" s="56">
        <v>3525.9701492537315</v>
      </c>
      <c r="AA49" s="56"/>
      <c r="AB49" s="56">
        <v>322.59104477611942</v>
      </c>
      <c r="AC49">
        <v>17.910447761194028</v>
      </c>
      <c r="AD49">
        <v>1419.4029850746267</v>
      </c>
      <c r="AF49">
        <v>338.20895522388059</v>
      </c>
      <c r="AG49">
        <v>28.656716417910445</v>
      </c>
      <c r="AI49">
        <v>4.4776119402985071</v>
      </c>
      <c r="AK49">
        <v>11.940298507462686</v>
      </c>
      <c r="AM49">
        <v>64.776119402985074</v>
      </c>
      <c r="AO49">
        <v>14482.770149253733</v>
      </c>
      <c r="AP49" s="58">
        <f t="shared" si="2"/>
        <v>4.4776119402985071</v>
      </c>
      <c r="AQ49" s="60">
        <f t="shared" si="3"/>
        <v>93.373134328358191</v>
      </c>
      <c r="AR49" s="60">
        <f t="shared" si="4"/>
        <v>1214.6059701492536</v>
      </c>
      <c r="AS49" s="60">
        <f t="shared" si="5"/>
        <v>6774.9253731343279</v>
      </c>
      <c r="AT49" s="60">
        <f t="shared" si="6"/>
        <v>0</v>
      </c>
      <c r="AU49" s="60">
        <f t="shared" si="7"/>
        <v>88.955223880597003</v>
      </c>
      <c r="AV49" s="60">
        <f t="shared" si="8"/>
        <v>545.65671641791039</v>
      </c>
      <c r="AW49" s="60">
        <f t="shared" si="9"/>
        <v>3059.4029850746265</v>
      </c>
      <c r="AX49" s="60">
        <f t="shared" si="10"/>
        <v>3.8805970149253732</v>
      </c>
      <c r="AY49" s="60">
        <f t="shared" si="11"/>
        <v>25.552238805970148</v>
      </c>
      <c r="AZ49" s="60">
        <f t="shared" si="12"/>
        <v>364.47761194029852</v>
      </c>
      <c r="BA49" s="68">
        <f t="shared" si="13"/>
        <v>2307.4626865671644</v>
      </c>
      <c r="BB49" s="62">
        <f t="shared" si="14"/>
        <v>3.0916819739276394E-4</v>
      </c>
      <c r="BC49" s="63">
        <f t="shared" si="15"/>
        <v>6.4471874762971034E-3</v>
      </c>
      <c r="BD49" s="63">
        <f t="shared" si="16"/>
        <v>8.3865583561155921E-2</v>
      </c>
      <c r="BE49" s="63">
        <f t="shared" si="17"/>
        <v>0.46779209386841136</v>
      </c>
      <c r="BF49" s="63">
        <f t="shared" si="18"/>
        <v>0</v>
      </c>
      <c r="BG49" s="63">
        <f t="shared" si="19"/>
        <v>6.1421415215362433E-3</v>
      </c>
      <c r="BH49" s="63">
        <f t="shared" si="20"/>
        <v>3.7676267094940187E-2</v>
      </c>
      <c r="BI49" s="63">
        <f t="shared" si="21"/>
        <v>0.21124432367189583</v>
      </c>
      <c r="BJ49" s="63">
        <f t="shared" si="22"/>
        <v>2.6794577107372875E-4</v>
      </c>
      <c r="BK49" s="63">
        <f t="shared" si="23"/>
        <v>1.7643198464547063E-3</v>
      </c>
      <c r="BL49" s="63">
        <f t="shared" si="24"/>
        <v>2.5166291267770986E-2</v>
      </c>
      <c r="BM49" s="64">
        <f t="shared" si="25"/>
        <v>0.15932467772307105</v>
      </c>
    </row>
    <row r="50" spans="12:65" hidden="1">
      <c r="L50" t="s">
        <v>24</v>
      </c>
      <c r="M50" t="s">
        <v>7</v>
      </c>
      <c r="N50" s="55">
        <f>SUM(N51:N54)</f>
        <v>3148.059701492537</v>
      </c>
      <c r="O50" s="55">
        <f t="shared" ref="O50:AO50" si="33">SUM(O51:O54)</f>
        <v>52.126437323870149</v>
      </c>
      <c r="P50" s="55">
        <f t="shared" si="33"/>
        <v>289.55223880597015</v>
      </c>
      <c r="Q50" s="55">
        <f t="shared" si="33"/>
        <v>341.11370211877676</v>
      </c>
      <c r="R50" s="55">
        <f t="shared" si="33"/>
        <v>904.47761194029852</v>
      </c>
      <c r="S50" s="55">
        <f t="shared" si="33"/>
        <v>632.32727272727163</v>
      </c>
      <c r="T50" s="55">
        <f t="shared" si="33"/>
        <v>2945.743880597015</v>
      </c>
      <c r="U50" s="55">
        <f t="shared" si="33"/>
        <v>1051.5416574470305</v>
      </c>
      <c r="V50" s="55">
        <f t="shared" si="33"/>
        <v>0</v>
      </c>
      <c r="W50" s="55">
        <f t="shared" si="33"/>
        <v>52.860970671119929</v>
      </c>
      <c r="X50" s="55">
        <f t="shared" si="33"/>
        <v>501.14328358208957</v>
      </c>
      <c r="Y50" s="55">
        <f t="shared" si="33"/>
        <v>298.05194029850747</v>
      </c>
      <c r="Z50" s="55">
        <f t="shared" si="33"/>
        <v>286.56716417910445</v>
      </c>
      <c r="AA50" s="55">
        <f t="shared" si="33"/>
        <v>6.7164179104477606</v>
      </c>
      <c r="AB50" s="55">
        <f t="shared" si="33"/>
        <v>290.74626865671644</v>
      </c>
      <c r="AC50" s="55">
        <f t="shared" si="33"/>
        <v>197.59701492537312</v>
      </c>
      <c r="AD50" s="55">
        <f t="shared" si="33"/>
        <v>188.0597014925373</v>
      </c>
      <c r="AE50" s="55">
        <f t="shared" si="33"/>
        <v>10.149253731343283</v>
      </c>
      <c r="AF50" s="55">
        <f t="shared" si="33"/>
        <v>1121.8059701492539</v>
      </c>
      <c r="AG50" s="55">
        <f t="shared" si="33"/>
        <v>214.955223880597</v>
      </c>
      <c r="AH50" s="55">
        <f t="shared" si="33"/>
        <v>0</v>
      </c>
      <c r="AI50" s="55">
        <f t="shared" si="33"/>
        <v>4.7761194029850742</v>
      </c>
      <c r="AJ50" s="55">
        <f t="shared" si="33"/>
        <v>186.86567164179104</v>
      </c>
      <c r="AK50" s="55">
        <f t="shared" si="33"/>
        <v>57.014925373134325</v>
      </c>
      <c r="AL50" s="55">
        <f t="shared" si="33"/>
        <v>0</v>
      </c>
      <c r="AM50" s="55">
        <f t="shared" si="33"/>
        <v>59.701492537313428</v>
      </c>
      <c r="AN50" s="55">
        <f t="shared" si="33"/>
        <v>11.940298507462686</v>
      </c>
      <c r="AO50" s="55">
        <f t="shared" si="33"/>
        <v>12853.894219392547</v>
      </c>
      <c r="AP50" s="58">
        <f t="shared" si="2"/>
        <v>74.502761715896042</v>
      </c>
      <c r="AQ50" s="60">
        <f t="shared" si="3"/>
        <v>779.5594029850746</v>
      </c>
      <c r="AR50" s="60">
        <f t="shared" si="4"/>
        <v>2160.2626865671646</v>
      </c>
      <c r="AS50" s="60">
        <f t="shared" si="5"/>
        <v>474.62686567164178</v>
      </c>
      <c r="AT50" s="60">
        <f t="shared" si="6"/>
        <v>632.32727272727163</v>
      </c>
      <c r="AU50" s="60">
        <f t="shared" si="7"/>
        <v>1051.5416574470305</v>
      </c>
      <c r="AV50" s="60">
        <f t="shared" si="8"/>
        <v>2945.743880597015</v>
      </c>
      <c r="AW50" s="60">
        <f t="shared" si="9"/>
        <v>904.47761194029852</v>
      </c>
      <c r="AX50" s="60">
        <f t="shared" si="10"/>
        <v>52.126437323870149</v>
      </c>
      <c r="AY50" s="60">
        <f t="shared" si="11"/>
        <v>341.11370211877676</v>
      </c>
      <c r="AZ50" s="60">
        <f t="shared" si="12"/>
        <v>289.55223880597015</v>
      </c>
      <c r="BA50" s="68">
        <f t="shared" si="13"/>
        <v>3148.059701492537</v>
      </c>
      <c r="BB50" s="62">
        <f t="shared" si="14"/>
        <v>5.7961237617386368E-3</v>
      </c>
      <c r="BC50" s="63">
        <f t="shared" si="15"/>
        <v>6.0647721980546625E-2</v>
      </c>
      <c r="BD50" s="63">
        <f t="shared" si="16"/>
        <v>0.16806289593608115</v>
      </c>
      <c r="BE50" s="63">
        <f t="shared" si="17"/>
        <v>3.6924752730233053E-2</v>
      </c>
      <c r="BF50" s="63">
        <f t="shared" si="18"/>
        <v>4.9193439897248066E-2</v>
      </c>
      <c r="BG50" s="63">
        <f t="shared" si="19"/>
        <v>8.1807243742567884E-2</v>
      </c>
      <c r="BH50" s="63">
        <f t="shared" si="20"/>
        <v>0.22917131807050345</v>
      </c>
      <c r="BI50" s="63">
        <f t="shared" si="21"/>
        <v>7.0366038221764876E-2</v>
      </c>
      <c r="BJ50" s="63">
        <f t="shared" si="22"/>
        <v>4.0553031193634294E-3</v>
      </c>
      <c r="BK50" s="63">
        <f t="shared" si="23"/>
        <v>2.6537771067396975E-2</v>
      </c>
      <c r="BL50" s="63">
        <f t="shared" si="24"/>
        <v>2.2526421476934629E-2</v>
      </c>
      <c r="BM50" s="64">
        <f t="shared" si="25"/>
        <v>0.2449109699956212</v>
      </c>
    </row>
    <row r="51" spans="12:65" hidden="1">
      <c r="L51" t="s">
        <v>24</v>
      </c>
      <c r="M51" t="s">
        <v>76</v>
      </c>
      <c r="N51" s="55">
        <v>1160</v>
      </c>
      <c r="O51" s="55">
        <v>1.716</v>
      </c>
      <c r="P51" s="55">
        <v>60</v>
      </c>
      <c r="Q51" s="55">
        <v>176.98000000000002</v>
      </c>
      <c r="R51" s="55">
        <v>800</v>
      </c>
      <c r="S51" s="55">
        <v>19.2</v>
      </c>
      <c r="T51" s="55">
        <v>2590.52</v>
      </c>
      <c r="U51" s="55">
        <v>752.02</v>
      </c>
      <c r="W51" s="55">
        <v>2.16</v>
      </c>
      <c r="X51" s="55">
        <v>79.8</v>
      </c>
      <c r="Y51" s="55">
        <v>77.44</v>
      </c>
      <c r="Z51" s="56"/>
      <c r="AA51" s="56"/>
      <c r="AB51" s="56"/>
      <c r="AF51">
        <v>283</v>
      </c>
      <c r="AO51">
        <v>6002.8359999999993</v>
      </c>
      <c r="AP51" s="58">
        <f t="shared" si="2"/>
        <v>2.16</v>
      </c>
      <c r="AQ51" s="60">
        <f t="shared" si="3"/>
        <v>77.44</v>
      </c>
      <c r="AR51" s="60">
        <f t="shared" si="4"/>
        <v>362.8</v>
      </c>
      <c r="AS51" s="60">
        <f t="shared" si="5"/>
        <v>0</v>
      </c>
      <c r="AT51" s="60">
        <f t="shared" si="6"/>
        <v>19.2</v>
      </c>
      <c r="AU51" s="60">
        <f t="shared" si="7"/>
        <v>752.02</v>
      </c>
      <c r="AV51" s="60">
        <f t="shared" si="8"/>
        <v>2590.52</v>
      </c>
      <c r="AW51" s="60">
        <f t="shared" si="9"/>
        <v>800</v>
      </c>
      <c r="AX51" s="60">
        <f t="shared" si="10"/>
        <v>1.716</v>
      </c>
      <c r="AY51" s="60">
        <f t="shared" si="11"/>
        <v>176.98000000000002</v>
      </c>
      <c r="AZ51" s="60">
        <f t="shared" si="12"/>
        <v>60</v>
      </c>
      <c r="BA51" s="68">
        <f t="shared" si="13"/>
        <v>1160</v>
      </c>
      <c r="BB51" s="62">
        <f t="shared" si="14"/>
        <v>3.5982992039096194E-4</v>
      </c>
      <c r="BC51" s="63">
        <f t="shared" si="15"/>
        <v>1.2900568997720413E-2</v>
      </c>
      <c r="BD51" s="63">
        <f t="shared" si="16"/>
        <v>6.0438099591593047E-2</v>
      </c>
      <c r="BE51" s="63">
        <f t="shared" si="17"/>
        <v>0</v>
      </c>
      <c r="BF51" s="63">
        <f t="shared" si="18"/>
        <v>3.1984881812529946E-3</v>
      </c>
      <c r="BG51" s="63">
        <f t="shared" si="19"/>
        <v>0.12527745219093109</v>
      </c>
      <c r="BH51" s="63">
        <f t="shared" si="20"/>
        <v>0.43154935433851604</v>
      </c>
      <c r="BI51" s="63">
        <f t="shared" si="21"/>
        <v>0.13327034088554146</v>
      </c>
      <c r="BJ51" s="63">
        <f t="shared" si="22"/>
        <v>2.8586488119948641E-4</v>
      </c>
      <c r="BK51" s="63">
        <f t="shared" si="23"/>
        <v>2.9482731162403911E-2</v>
      </c>
      <c r="BL51" s="63">
        <f t="shared" si="24"/>
        <v>9.9952755664156085E-3</v>
      </c>
      <c r="BM51" s="64">
        <f t="shared" si="25"/>
        <v>0.1932419942840351</v>
      </c>
    </row>
    <row r="52" spans="12:65" hidden="1">
      <c r="L52" t="s">
        <v>24</v>
      </c>
      <c r="M52" t="s">
        <v>78</v>
      </c>
      <c r="N52" s="55"/>
      <c r="O52" s="55">
        <v>46.222377622377614</v>
      </c>
      <c r="P52" s="55"/>
      <c r="Q52" s="55">
        <v>17.34265734265734</v>
      </c>
      <c r="R52" s="55"/>
      <c r="S52" s="55">
        <v>613.12727272727159</v>
      </c>
      <c r="T52" s="55"/>
      <c r="U52" s="55">
        <v>33.566433566433567</v>
      </c>
      <c r="W52" s="55">
        <v>27.11888111888112</v>
      </c>
      <c r="X52" s="55"/>
      <c r="Y52" s="55"/>
      <c r="Z52" s="56"/>
      <c r="AA52" s="56"/>
      <c r="AB52" s="56"/>
      <c r="AO52">
        <v>737.37762237762126</v>
      </c>
      <c r="AP52" s="58">
        <f t="shared" si="2"/>
        <v>27.11888111888112</v>
      </c>
      <c r="AQ52" s="60">
        <f t="shared" si="3"/>
        <v>0</v>
      </c>
      <c r="AR52" s="60">
        <f t="shared" si="4"/>
        <v>0</v>
      </c>
      <c r="AS52" s="60">
        <f t="shared" si="5"/>
        <v>0</v>
      </c>
      <c r="AT52" s="60">
        <f t="shared" si="6"/>
        <v>613.12727272727159</v>
      </c>
      <c r="AU52" s="60">
        <f t="shared" si="7"/>
        <v>33.566433566433567</v>
      </c>
      <c r="AV52" s="60">
        <f t="shared" si="8"/>
        <v>0</v>
      </c>
      <c r="AW52" s="60">
        <f t="shared" si="9"/>
        <v>0</v>
      </c>
      <c r="AX52" s="60">
        <f t="shared" si="10"/>
        <v>46.222377622377614</v>
      </c>
      <c r="AY52" s="60">
        <f t="shared" si="11"/>
        <v>17.34265734265734</v>
      </c>
      <c r="AZ52" s="60">
        <f t="shared" si="12"/>
        <v>0</v>
      </c>
      <c r="BA52" s="68">
        <f t="shared" si="13"/>
        <v>0</v>
      </c>
      <c r="BB52" s="62">
        <f t="shared" si="14"/>
        <v>3.6777466925885592E-2</v>
      </c>
      <c r="BC52" s="63">
        <f t="shared" si="15"/>
        <v>0</v>
      </c>
      <c r="BD52" s="63">
        <f t="shared" si="16"/>
        <v>0</v>
      </c>
      <c r="BE52" s="63">
        <f t="shared" si="17"/>
        <v>0</v>
      </c>
      <c r="BF52" s="63">
        <f t="shared" si="18"/>
        <v>0.83149698895158586</v>
      </c>
      <c r="BG52" s="63">
        <f t="shared" si="19"/>
        <v>4.5521361847408667E-2</v>
      </c>
      <c r="BH52" s="63">
        <f t="shared" si="20"/>
        <v>0</v>
      </c>
      <c r="BI52" s="63">
        <f t="shared" si="21"/>
        <v>0</v>
      </c>
      <c r="BJ52" s="63">
        <f t="shared" si="22"/>
        <v>6.2684811987292033E-2</v>
      </c>
      <c r="BK52" s="63">
        <f t="shared" si="23"/>
        <v>2.3519370287827808E-2</v>
      </c>
      <c r="BL52" s="63">
        <f t="shared" si="24"/>
        <v>0</v>
      </c>
      <c r="BM52" s="64">
        <f t="shared" si="25"/>
        <v>0</v>
      </c>
    </row>
    <row r="53" spans="12:65" hidden="1">
      <c r="L53" t="s">
        <v>24</v>
      </c>
      <c r="M53" t="s">
        <v>79</v>
      </c>
      <c r="N53" s="55"/>
      <c r="O53" s="55"/>
      <c r="P53" s="55"/>
      <c r="Q53" s="55">
        <v>5</v>
      </c>
      <c r="R53" s="55"/>
      <c r="S53" s="55"/>
      <c r="T53" s="55"/>
      <c r="U53" s="55"/>
      <c r="W53" s="55"/>
      <c r="X53" s="55"/>
      <c r="Y53" s="55"/>
      <c r="Z53" s="56"/>
      <c r="AA53" s="56"/>
      <c r="AB53" s="56"/>
      <c r="AO53">
        <v>5</v>
      </c>
      <c r="AP53" s="58">
        <f t="shared" si="2"/>
        <v>0</v>
      </c>
      <c r="AQ53" s="60">
        <f t="shared" si="3"/>
        <v>0</v>
      </c>
      <c r="AR53" s="60">
        <f t="shared" si="4"/>
        <v>0</v>
      </c>
      <c r="AS53" s="60">
        <f t="shared" si="5"/>
        <v>0</v>
      </c>
      <c r="AT53" s="60">
        <f t="shared" si="6"/>
        <v>0</v>
      </c>
      <c r="AU53" s="60">
        <f t="shared" si="7"/>
        <v>0</v>
      </c>
      <c r="AV53" s="60">
        <f t="shared" si="8"/>
        <v>0</v>
      </c>
      <c r="AW53" s="60">
        <f t="shared" si="9"/>
        <v>0</v>
      </c>
      <c r="AX53" s="60">
        <f t="shared" si="10"/>
        <v>0</v>
      </c>
      <c r="AY53" s="60">
        <f t="shared" si="11"/>
        <v>5</v>
      </c>
      <c r="AZ53" s="60">
        <f t="shared" si="12"/>
        <v>0</v>
      </c>
      <c r="BA53" s="68">
        <f t="shared" si="13"/>
        <v>0</v>
      </c>
      <c r="BB53" s="62">
        <f t="shared" si="14"/>
        <v>0</v>
      </c>
      <c r="BC53" s="63">
        <f t="shared" si="15"/>
        <v>0</v>
      </c>
      <c r="BD53" s="63">
        <f t="shared" si="16"/>
        <v>0</v>
      </c>
      <c r="BE53" s="63">
        <f t="shared" si="17"/>
        <v>0</v>
      </c>
      <c r="BF53" s="63">
        <f t="shared" si="18"/>
        <v>0</v>
      </c>
      <c r="BG53" s="63">
        <f t="shared" si="19"/>
        <v>0</v>
      </c>
      <c r="BH53" s="63">
        <f t="shared" si="20"/>
        <v>0</v>
      </c>
      <c r="BI53" s="63">
        <f t="shared" si="21"/>
        <v>0</v>
      </c>
      <c r="BJ53" s="63">
        <f t="shared" si="22"/>
        <v>0</v>
      </c>
      <c r="BK53" s="63">
        <f t="shared" si="23"/>
        <v>1</v>
      </c>
      <c r="BL53" s="63">
        <f t="shared" si="24"/>
        <v>0</v>
      </c>
      <c r="BM53" s="64">
        <f t="shared" si="25"/>
        <v>0</v>
      </c>
    </row>
    <row r="54" spans="12:65" hidden="1">
      <c r="L54" t="s">
        <v>24</v>
      </c>
      <c r="M54" t="s">
        <v>77</v>
      </c>
      <c r="N54" s="55">
        <v>1988.0597014925372</v>
      </c>
      <c r="O54" s="55">
        <v>4.1880597014925369</v>
      </c>
      <c r="P54" s="55">
        <v>229.55223880597015</v>
      </c>
      <c r="Q54" s="55">
        <v>141.79104477611941</v>
      </c>
      <c r="R54" s="55">
        <v>104.4776119402985</v>
      </c>
      <c r="S54" s="55"/>
      <c r="T54" s="55">
        <v>355.22388059701495</v>
      </c>
      <c r="U54" s="55">
        <v>265.95522388059703</v>
      </c>
      <c r="W54" s="55">
        <v>23.582089552238806</v>
      </c>
      <c r="X54" s="55">
        <v>421.34328358208955</v>
      </c>
      <c r="Y54" s="55">
        <v>220.61194029850748</v>
      </c>
      <c r="Z54" s="56">
        <v>286.56716417910445</v>
      </c>
      <c r="AA54" s="56">
        <v>6.7164179104477606</v>
      </c>
      <c r="AB54" s="56">
        <v>290.74626865671644</v>
      </c>
      <c r="AC54">
        <v>197.59701492537312</v>
      </c>
      <c r="AD54">
        <v>188.0597014925373</v>
      </c>
      <c r="AE54">
        <v>10.149253731343283</v>
      </c>
      <c r="AF54">
        <v>838.80597014925377</v>
      </c>
      <c r="AG54">
        <v>214.955223880597</v>
      </c>
      <c r="AI54">
        <v>4.7761194029850742</v>
      </c>
      <c r="AJ54">
        <v>186.86567164179104</v>
      </c>
      <c r="AK54">
        <v>57.014925373134325</v>
      </c>
      <c r="AM54">
        <v>59.701492537313428</v>
      </c>
      <c r="AN54">
        <v>11.940298507462686</v>
      </c>
      <c r="AO54">
        <v>6108.6805970149271</v>
      </c>
      <c r="AP54" s="58">
        <f t="shared" si="2"/>
        <v>45.223880597014926</v>
      </c>
      <c r="AQ54" s="60">
        <f t="shared" si="3"/>
        <v>702.11940298507466</v>
      </c>
      <c r="AR54" s="60">
        <f t="shared" si="4"/>
        <v>1797.4626865671642</v>
      </c>
      <c r="AS54" s="60">
        <f t="shared" si="5"/>
        <v>474.62686567164178</v>
      </c>
      <c r="AT54" s="60">
        <f t="shared" si="6"/>
        <v>0</v>
      </c>
      <c r="AU54" s="60">
        <f t="shared" si="7"/>
        <v>265.95522388059703</v>
      </c>
      <c r="AV54" s="60">
        <f t="shared" si="8"/>
        <v>355.22388059701495</v>
      </c>
      <c r="AW54" s="60">
        <f t="shared" si="9"/>
        <v>104.4776119402985</v>
      </c>
      <c r="AX54" s="60">
        <f t="shared" si="10"/>
        <v>4.1880597014925369</v>
      </c>
      <c r="AY54" s="60">
        <f t="shared" si="11"/>
        <v>141.79104477611941</v>
      </c>
      <c r="AZ54" s="60">
        <f t="shared" si="12"/>
        <v>229.55223880597015</v>
      </c>
      <c r="BA54" s="68">
        <f t="shared" si="13"/>
        <v>1988.0597014925372</v>
      </c>
      <c r="BB54" s="62">
        <f t="shared" si="14"/>
        <v>7.4032157810172729E-3</v>
      </c>
      <c r="BC54" s="63">
        <f t="shared" si="15"/>
        <v>0.11493797913221603</v>
      </c>
      <c r="BD54" s="63">
        <f t="shared" si="16"/>
        <v>0.29424728597620797</v>
      </c>
      <c r="BE54" s="63">
        <f t="shared" si="17"/>
        <v>7.7697116117607018E-2</v>
      </c>
      <c r="BF54" s="63">
        <f t="shared" si="18"/>
        <v>0</v>
      </c>
      <c r="BG54" s="63">
        <f t="shared" si="19"/>
        <v>4.3537261386781122E-2</v>
      </c>
      <c r="BH54" s="63">
        <f t="shared" si="20"/>
        <v>5.8150671811290799E-2</v>
      </c>
      <c r="BI54" s="63">
        <f t="shared" si="21"/>
        <v>1.7103138768026702E-2</v>
      </c>
      <c r="BJ54" s="63">
        <f t="shared" si="22"/>
        <v>6.8559153404404178E-4</v>
      </c>
      <c r="BK54" s="63">
        <f t="shared" si="23"/>
        <v>2.3211402613750525E-2</v>
      </c>
      <c r="BL54" s="63">
        <f t="shared" si="24"/>
        <v>3.7578039178892957E-2</v>
      </c>
      <c r="BM54" s="64">
        <f t="shared" si="25"/>
        <v>0.32544829770016526</v>
      </c>
    </row>
    <row r="55" spans="12:65" hidden="1">
      <c r="L55" t="s">
        <v>25</v>
      </c>
      <c r="M55" t="s">
        <v>7</v>
      </c>
      <c r="N55" s="55">
        <f>SUM(N56:N60)</f>
        <v>5938.4085054181151</v>
      </c>
      <c r="O55" s="55">
        <f t="shared" ref="O55:AO55" si="34">SUM(O56:O60)</f>
        <v>375.77167171137296</v>
      </c>
      <c r="P55" s="55">
        <f t="shared" si="34"/>
        <v>4739.6470637520315</v>
      </c>
      <c r="Q55" s="55">
        <f t="shared" si="34"/>
        <v>1384.6552472668748</v>
      </c>
      <c r="R55" s="55">
        <f t="shared" si="34"/>
        <v>24384.925373134316</v>
      </c>
      <c r="S55" s="55">
        <f t="shared" si="34"/>
        <v>391.2016898551596</v>
      </c>
      <c r="T55" s="55">
        <f t="shared" si="34"/>
        <v>3333.2362216315687</v>
      </c>
      <c r="U55" s="55">
        <f t="shared" si="34"/>
        <v>1985.1654943645599</v>
      </c>
      <c r="V55" s="55">
        <f t="shared" si="34"/>
        <v>26748.149253731346</v>
      </c>
      <c r="W55" s="55">
        <f t="shared" si="34"/>
        <v>108.24020645026614</v>
      </c>
      <c r="X55" s="55">
        <f t="shared" si="34"/>
        <v>2077.579104477612</v>
      </c>
      <c r="Y55" s="55">
        <f t="shared" si="34"/>
        <v>749.2628607703889</v>
      </c>
      <c r="Z55" s="55">
        <f t="shared" si="34"/>
        <v>16413.761194029848</v>
      </c>
      <c r="AA55" s="55">
        <f t="shared" si="34"/>
        <v>26.595971192986113</v>
      </c>
      <c r="AB55" s="55">
        <f t="shared" si="34"/>
        <v>1240.5522388059699</v>
      </c>
      <c r="AC55" s="55">
        <f t="shared" si="34"/>
        <v>268.12238805970151</v>
      </c>
      <c r="AD55" s="55">
        <f t="shared" si="34"/>
        <v>11547.074626865671</v>
      </c>
      <c r="AE55" s="55">
        <f t="shared" si="34"/>
        <v>0</v>
      </c>
      <c r="AF55" s="55">
        <f t="shared" si="34"/>
        <v>632.53731343283573</v>
      </c>
      <c r="AG55" s="55">
        <f t="shared" si="34"/>
        <v>21.313432835820894</v>
      </c>
      <c r="AH55" s="55">
        <f t="shared" si="34"/>
        <v>1137.3134328358208</v>
      </c>
      <c r="AI55" s="55">
        <f t="shared" si="34"/>
        <v>0</v>
      </c>
      <c r="AJ55" s="55">
        <f t="shared" si="34"/>
        <v>340.29850746268653</v>
      </c>
      <c r="AK55" s="55">
        <f t="shared" si="34"/>
        <v>47.194029850746261</v>
      </c>
      <c r="AL55" s="55">
        <f t="shared" si="34"/>
        <v>0</v>
      </c>
      <c r="AM55" s="55">
        <f t="shared" si="34"/>
        <v>0</v>
      </c>
      <c r="AN55" s="55">
        <f t="shared" si="34"/>
        <v>0</v>
      </c>
      <c r="AO55" s="55">
        <f t="shared" si="34"/>
        <v>103891.00582793567</v>
      </c>
      <c r="AP55" s="58">
        <f t="shared" si="2"/>
        <v>134.83617764325226</v>
      </c>
      <c r="AQ55" s="60">
        <f t="shared" si="3"/>
        <v>1085.8927115166575</v>
      </c>
      <c r="AR55" s="60">
        <f t="shared" si="4"/>
        <v>4290.9671641791047</v>
      </c>
      <c r="AS55" s="60">
        <f t="shared" si="5"/>
        <v>55846.298507462685</v>
      </c>
      <c r="AT55" s="60">
        <f t="shared" si="6"/>
        <v>391.2016898551596</v>
      </c>
      <c r="AU55" s="60">
        <f t="shared" si="7"/>
        <v>1985.1654943645599</v>
      </c>
      <c r="AV55" s="60">
        <f t="shared" si="8"/>
        <v>3333.2362216315687</v>
      </c>
      <c r="AW55" s="60">
        <f t="shared" si="9"/>
        <v>24384.925373134316</v>
      </c>
      <c r="AX55" s="60">
        <f t="shared" si="10"/>
        <v>375.77167171137296</v>
      </c>
      <c r="AY55" s="60">
        <f t="shared" si="11"/>
        <v>1384.6552472668748</v>
      </c>
      <c r="AZ55" s="60">
        <f t="shared" si="12"/>
        <v>4739.6470637520315</v>
      </c>
      <c r="BA55" s="68">
        <f t="shared" si="13"/>
        <v>5938.4085054181151</v>
      </c>
      <c r="BB55" s="62">
        <f t="shared" si="14"/>
        <v>1.2978618944797587E-3</v>
      </c>
      <c r="BC55" s="63">
        <f t="shared" si="15"/>
        <v>1.0452230227851614E-2</v>
      </c>
      <c r="BD55" s="63">
        <f t="shared" si="16"/>
        <v>4.1302585627920538E-2</v>
      </c>
      <c r="BE55" s="63">
        <f t="shared" si="17"/>
        <v>0.53754699997760491</v>
      </c>
      <c r="BF55" s="63">
        <f t="shared" si="18"/>
        <v>3.765501033872634E-3</v>
      </c>
      <c r="BG55" s="63">
        <f t="shared" si="19"/>
        <v>1.9108155499547207E-2</v>
      </c>
      <c r="BH55" s="63">
        <f t="shared" si="20"/>
        <v>3.2083972958660889E-2</v>
      </c>
      <c r="BI55" s="63">
        <f t="shared" si="21"/>
        <v>0.23471642399459139</v>
      </c>
      <c r="BJ55" s="63">
        <f t="shared" si="22"/>
        <v>3.6169798214652589E-3</v>
      </c>
      <c r="BK55" s="63">
        <f t="shared" si="23"/>
        <v>1.3327960743398147E-2</v>
      </c>
      <c r="BL55" s="63">
        <f t="shared" si="24"/>
        <v>4.5621341577940219E-2</v>
      </c>
      <c r="BM55" s="64">
        <f t="shared" si="25"/>
        <v>5.71599866426677E-2</v>
      </c>
    </row>
    <row r="56" spans="12:65" hidden="1">
      <c r="L56" t="s">
        <v>25</v>
      </c>
      <c r="M56" t="s">
        <v>75</v>
      </c>
      <c r="N56" s="55">
        <v>616.43835616438355</v>
      </c>
      <c r="O56" s="55"/>
      <c r="P56" s="55">
        <v>762.32876712328766</v>
      </c>
      <c r="Q56" s="55">
        <v>95.890410958904113</v>
      </c>
      <c r="R56" s="55"/>
      <c r="S56" s="55">
        <v>3.4246575342465753</v>
      </c>
      <c r="T56" s="55">
        <v>708.08219178082197</v>
      </c>
      <c r="U56" s="55">
        <v>36.273972602739725</v>
      </c>
      <c r="W56" s="55"/>
      <c r="X56" s="55"/>
      <c r="Y56" s="55">
        <v>31.643835616438356</v>
      </c>
      <c r="Z56" s="56"/>
      <c r="AA56" s="56"/>
      <c r="AB56" s="56"/>
      <c r="AO56">
        <v>2254.0821917808221</v>
      </c>
      <c r="AP56" s="58">
        <f t="shared" si="2"/>
        <v>0</v>
      </c>
      <c r="AQ56" s="60">
        <f t="shared" si="3"/>
        <v>31.643835616438356</v>
      </c>
      <c r="AR56" s="60">
        <f t="shared" si="4"/>
        <v>0</v>
      </c>
      <c r="AS56" s="60">
        <f t="shared" si="5"/>
        <v>0</v>
      </c>
      <c r="AT56" s="60">
        <f t="shared" si="6"/>
        <v>3.4246575342465753</v>
      </c>
      <c r="AU56" s="60">
        <f t="shared" si="7"/>
        <v>36.273972602739725</v>
      </c>
      <c r="AV56" s="60">
        <f t="shared" si="8"/>
        <v>708.08219178082197</v>
      </c>
      <c r="AW56" s="60">
        <f t="shared" si="9"/>
        <v>0</v>
      </c>
      <c r="AX56" s="60">
        <f t="shared" si="10"/>
        <v>0</v>
      </c>
      <c r="AY56" s="60">
        <f t="shared" si="11"/>
        <v>95.890410958904113</v>
      </c>
      <c r="AZ56" s="60">
        <f t="shared" si="12"/>
        <v>762.32876712328766</v>
      </c>
      <c r="BA56" s="68">
        <f t="shared" si="13"/>
        <v>616.43835616438355</v>
      </c>
      <c r="BB56" s="62">
        <f t="shared" si="14"/>
        <v>0</v>
      </c>
      <c r="BC56" s="63">
        <f t="shared" si="15"/>
        <v>1.4038456863650727E-2</v>
      </c>
      <c r="BD56" s="63">
        <f t="shared" si="16"/>
        <v>0</v>
      </c>
      <c r="BE56" s="63">
        <f t="shared" si="17"/>
        <v>0</v>
      </c>
      <c r="BF56" s="63">
        <f t="shared" si="18"/>
        <v>1.5193135133821133E-3</v>
      </c>
      <c r="BG56" s="63">
        <f t="shared" si="19"/>
        <v>1.6092568733743345E-2</v>
      </c>
      <c r="BH56" s="63">
        <f t="shared" si="20"/>
        <v>0.3141332620268858</v>
      </c>
      <c r="BI56" s="63">
        <f t="shared" si="21"/>
        <v>0</v>
      </c>
      <c r="BJ56" s="63">
        <f t="shared" si="22"/>
        <v>0</v>
      </c>
      <c r="BK56" s="63">
        <f t="shared" si="23"/>
        <v>4.2540778374699176E-2</v>
      </c>
      <c r="BL56" s="63">
        <f t="shared" si="24"/>
        <v>0.3381991880788584</v>
      </c>
      <c r="BM56" s="64">
        <f t="shared" si="25"/>
        <v>0.27347643240878039</v>
      </c>
    </row>
    <row r="57" spans="12:65" hidden="1">
      <c r="L57" t="s">
        <v>25</v>
      </c>
      <c r="M57" t="s">
        <v>76</v>
      </c>
      <c r="N57" s="55">
        <v>212</v>
      </c>
      <c r="O57" s="55">
        <v>16.839999999999996</v>
      </c>
      <c r="P57" s="55">
        <v>431</v>
      </c>
      <c r="Q57" s="55">
        <v>243.08999999999997</v>
      </c>
      <c r="R57" s="55">
        <v>730</v>
      </c>
      <c r="S57" s="55">
        <v>110.78000000000004</v>
      </c>
      <c r="T57" s="55">
        <v>1256.3600000000004</v>
      </c>
      <c r="U57" s="55">
        <v>1308.6699999999998</v>
      </c>
      <c r="V57">
        <v>300</v>
      </c>
      <c r="W57" s="55">
        <v>59.978000000000002</v>
      </c>
      <c r="X57" s="55">
        <v>1022.4000000000001</v>
      </c>
      <c r="Y57" s="55">
        <v>355.88000000000011</v>
      </c>
      <c r="Z57" s="56">
        <v>1166</v>
      </c>
      <c r="AA57" s="56"/>
      <c r="AB57" s="56"/>
      <c r="AC57">
        <v>18.399999999999999</v>
      </c>
      <c r="AD57">
        <v>162</v>
      </c>
      <c r="AO57">
        <v>7393.3980000000001</v>
      </c>
      <c r="AP57" s="58">
        <f t="shared" si="2"/>
        <v>59.978000000000002</v>
      </c>
      <c r="AQ57" s="60">
        <f t="shared" si="3"/>
        <v>374.28000000000009</v>
      </c>
      <c r="AR57" s="60">
        <f t="shared" si="4"/>
        <v>1022.4000000000001</v>
      </c>
      <c r="AS57" s="60">
        <f t="shared" si="5"/>
        <v>1628</v>
      </c>
      <c r="AT57" s="60">
        <f t="shared" si="6"/>
        <v>110.78000000000004</v>
      </c>
      <c r="AU57" s="60">
        <f t="shared" si="7"/>
        <v>1308.6699999999998</v>
      </c>
      <c r="AV57" s="60">
        <f t="shared" si="8"/>
        <v>1256.3600000000004</v>
      </c>
      <c r="AW57" s="60">
        <f t="shared" si="9"/>
        <v>730</v>
      </c>
      <c r="AX57" s="60">
        <f t="shared" si="10"/>
        <v>16.839999999999996</v>
      </c>
      <c r="AY57" s="60">
        <f t="shared" si="11"/>
        <v>243.08999999999997</v>
      </c>
      <c r="AZ57" s="60">
        <f t="shared" si="12"/>
        <v>431</v>
      </c>
      <c r="BA57" s="68">
        <f t="shared" si="13"/>
        <v>212</v>
      </c>
      <c r="BB57" s="62">
        <f t="shared" si="14"/>
        <v>8.112372687091916E-3</v>
      </c>
      <c r="BC57" s="63">
        <f t="shared" si="15"/>
        <v>5.0623542787768233E-2</v>
      </c>
      <c r="BD57" s="63">
        <f t="shared" si="16"/>
        <v>0.13828553528431717</v>
      </c>
      <c r="BE57" s="63">
        <f t="shared" si="17"/>
        <v>0.22019645094177265</v>
      </c>
      <c r="BF57" s="63">
        <f t="shared" si="18"/>
        <v>1.4983638105239302E-2</v>
      </c>
      <c r="BG57" s="63">
        <f t="shared" si="19"/>
        <v>0.17700521465231547</v>
      </c>
      <c r="BH57" s="63">
        <f t="shared" si="20"/>
        <v>0.16992998347985599</v>
      </c>
      <c r="BI57" s="63">
        <f t="shared" si="21"/>
        <v>9.8736737830156032E-2</v>
      </c>
      <c r="BJ57" s="63">
        <f t="shared" si="22"/>
        <v>2.2777077603559279E-3</v>
      </c>
      <c r="BK57" s="63">
        <f t="shared" si="23"/>
        <v>3.2879333697441955E-2</v>
      </c>
      <c r="BL57" s="63">
        <f t="shared" si="24"/>
        <v>5.8295252061366098E-2</v>
      </c>
      <c r="BM57" s="64">
        <f t="shared" si="25"/>
        <v>2.8674230712319289E-2</v>
      </c>
    </row>
    <row r="58" spans="12:65" hidden="1">
      <c r="L58" t="s">
        <v>25</v>
      </c>
      <c r="M58" t="s">
        <v>78</v>
      </c>
      <c r="N58" s="55"/>
      <c r="O58" s="55">
        <v>266.48251748251727</v>
      </c>
      <c r="P58" s="55">
        <v>27.97202797202797</v>
      </c>
      <c r="Q58" s="55">
        <v>102.37762237762237</v>
      </c>
      <c r="R58" s="55"/>
      <c r="S58" s="55">
        <v>265.0293706293707</v>
      </c>
      <c r="T58" s="55"/>
      <c r="U58" s="55">
        <v>233.05734265734262</v>
      </c>
      <c r="W58" s="55">
        <v>34.629370629370619</v>
      </c>
      <c r="X58" s="55"/>
      <c r="Y58" s="55">
        <v>47.930069930069919</v>
      </c>
      <c r="Z58" s="56"/>
      <c r="AA58" s="56">
        <v>18.237762237762233</v>
      </c>
      <c r="AB58" s="56"/>
      <c r="AO58">
        <v>995.71608391608368</v>
      </c>
      <c r="AP58" s="58">
        <f t="shared" si="2"/>
        <v>52.867132867132852</v>
      </c>
      <c r="AQ58" s="60">
        <f t="shared" si="3"/>
        <v>47.930069930069919</v>
      </c>
      <c r="AR58" s="60">
        <f t="shared" si="4"/>
        <v>0</v>
      </c>
      <c r="AS58" s="60">
        <f t="shared" si="5"/>
        <v>0</v>
      </c>
      <c r="AT58" s="60">
        <f t="shared" si="6"/>
        <v>265.0293706293707</v>
      </c>
      <c r="AU58" s="60">
        <f t="shared" si="7"/>
        <v>233.05734265734262</v>
      </c>
      <c r="AV58" s="60">
        <f t="shared" si="8"/>
        <v>0</v>
      </c>
      <c r="AW58" s="60">
        <f t="shared" si="9"/>
        <v>0</v>
      </c>
      <c r="AX58" s="60">
        <f t="shared" si="10"/>
        <v>266.48251748251727</v>
      </c>
      <c r="AY58" s="60">
        <f t="shared" si="11"/>
        <v>102.37762237762237</v>
      </c>
      <c r="AZ58" s="60">
        <f t="shared" si="12"/>
        <v>27.97202797202797</v>
      </c>
      <c r="BA58" s="68">
        <f t="shared" si="13"/>
        <v>0</v>
      </c>
      <c r="BB58" s="62">
        <f t="shared" si="14"/>
        <v>5.3094585616423925E-2</v>
      </c>
      <c r="BC58" s="63">
        <f t="shared" si="15"/>
        <v>4.8136281721556824E-2</v>
      </c>
      <c r="BD58" s="63">
        <f t="shared" si="16"/>
        <v>0</v>
      </c>
      <c r="BE58" s="63">
        <f t="shared" si="17"/>
        <v>0</v>
      </c>
      <c r="BF58" s="63">
        <f t="shared" si="18"/>
        <v>0.26616961894100194</v>
      </c>
      <c r="BG58" s="63">
        <f t="shared" si="19"/>
        <v>0.23406003621106924</v>
      </c>
      <c r="BH58" s="63">
        <f t="shared" si="20"/>
        <v>0</v>
      </c>
      <c r="BI58" s="63">
        <f t="shared" si="21"/>
        <v>0</v>
      </c>
      <c r="BJ58" s="63">
        <f t="shared" si="22"/>
        <v>0.26762901773611975</v>
      </c>
      <c r="BK58" s="63">
        <f t="shared" si="23"/>
        <v>0.10281808643180508</v>
      </c>
      <c r="BL58" s="63">
        <f t="shared" si="24"/>
        <v>2.8092373342023247E-2</v>
      </c>
      <c r="BM58" s="64">
        <f t="shared" si="25"/>
        <v>0</v>
      </c>
    </row>
    <row r="59" spans="12:65" hidden="1">
      <c r="L59" t="s">
        <v>25</v>
      </c>
      <c r="M59" t="s">
        <v>79</v>
      </c>
      <c r="N59" s="55"/>
      <c r="O59" s="55">
        <v>69.613333333333316</v>
      </c>
      <c r="P59" s="55"/>
      <c r="Q59" s="55">
        <v>123.07333333333335</v>
      </c>
      <c r="R59" s="55"/>
      <c r="S59" s="55">
        <v>10.833333333333334</v>
      </c>
      <c r="T59" s="55"/>
      <c r="U59" s="55">
        <v>5</v>
      </c>
      <c r="W59" s="55"/>
      <c r="X59" s="55"/>
      <c r="Y59" s="55"/>
      <c r="Z59" s="56"/>
      <c r="AA59" s="56"/>
      <c r="AB59" s="56"/>
      <c r="AO59">
        <v>208.52</v>
      </c>
      <c r="AP59" s="58">
        <f t="shared" si="2"/>
        <v>0</v>
      </c>
      <c r="AQ59" s="60">
        <f t="shared" si="3"/>
        <v>0</v>
      </c>
      <c r="AR59" s="60">
        <f t="shared" si="4"/>
        <v>0</v>
      </c>
      <c r="AS59" s="60">
        <f t="shared" si="5"/>
        <v>0</v>
      </c>
      <c r="AT59" s="60">
        <f t="shared" si="6"/>
        <v>10.833333333333334</v>
      </c>
      <c r="AU59" s="60">
        <f t="shared" si="7"/>
        <v>5</v>
      </c>
      <c r="AV59" s="60">
        <f t="shared" si="8"/>
        <v>0</v>
      </c>
      <c r="AW59" s="60">
        <f t="shared" si="9"/>
        <v>0</v>
      </c>
      <c r="AX59" s="60">
        <f t="shared" si="10"/>
        <v>69.613333333333316</v>
      </c>
      <c r="AY59" s="60">
        <f t="shared" si="11"/>
        <v>123.07333333333335</v>
      </c>
      <c r="AZ59" s="60">
        <f t="shared" si="12"/>
        <v>0</v>
      </c>
      <c r="BA59" s="68">
        <f t="shared" si="13"/>
        <v>0</v>
      </c>
      <c r="BB59" s="62">
        <f t="shared" si="14"/>
        <v>0</v>
      </c>
      <c r="BC59" s="63">
        <f t="shared" si="15"/>
        <v>0</v>
      </c>
      <c r="BD59" s="63">
        <f t="shared" si="16"/>
        <v>0</v>
      </c>
      <c r="BE59" s="63">
        <f t="shared" si="17"/>
        <v>0</v>
      </c>
      <c r="BF59" s="63">
        <f t="shared" si="18"/>
        <v>5.1953449709060684E-2</v>
      </c>
      <c r="BG59" s="63">
        <f t="shared" si="19"/>
        <v>2.3978515250335699E-2</v>
      </c>
      <c r="BH59" s="63">
        <f t="shared" si="20"/>
        <v>0</v>
      </c>
      <c r="BI59" s="63">
        <f t="shared" si="21"/>
        <v>0</v>
      </c>
      <c r="BJ59" s="63">
        <f t="shared" si="22"/>
        <v>0.33384487499200705</v>
      </c>
      <c r="BK59" s="63">
        <f t="shared" si="23"/>
        <v>0.59022316004859654</v>
      </c>
      <c r="BL59" s="63">
        <f t="shared" si="24"/>
        <v>0</v>
      </c>
      <c r="BM59" s="64">
        <f t="shared" si="25"/>
        <v>0</v>
      </c>
    </row>
    <row r="60" spans="12:65" hidden="1">
      <c r="L60" t="s">
        <v>25</v>
      </c>
      <c r="M60" t="s">
        <v>77</v>
      </c>
      <c r="N60" s="55">
        <v>5109.9701492537315</v>
      </c>
      <c r="O60" s="55">
        <v>22.835820895522385</v>
      </c>
      <c r="P60" s="55">
        <v>3518.3462686567159</v>
      </c>
      <c r="Q60" s="55">
        <v>820.22388059701495</v>
      </c>
      <c r="R60" s="55">
        <v>23654.925373134316</v>
      </c>
      <c r="S60" s="55">
        <v>1.1343283582089552</v>
      </c>
      <c r="T60" s="55">
        <v>1368.7940298507463</v>
      </c>
      <c r="U60" s="55">
        <v>402.16417910447757</v>
      </c>
      <c r="V60">
        <v>26448.149253731346</v>
      </c>
      <c r="W60" s="55">
        <v>13.632835820895522</v>
      </c>
      <c r="X60" s="55">
        <v>1055.1791044776119</v>
      </c>
      <c r="Y60" s="55">
        <v>313.80895522388056</v>
      </c>
      <c r="Z60" s="56">
        <v>15247.761194029848</v>
      </c>
      <c r="AA60" s="56">
        <v>8.3582089552238799</v>
      </c>
      <c r="AB60" s="56">
        <v>1240.5522388059699</v>
      </c>
      <c r="AC60">
        <v>249.7223880597015</v>
      </c>
      <c r="AD60">
        <v>11385.074626865671</v>
      </c>
      <c r="AF60">
        <v>632.53731343283573</v>
      </c>
      <c r="AG60">
        <v>21.313432835820894</v>
      </c>
      <c r="AH60">
        <v>1137.3134328358208</v>
      </c>
      <c r="AJ60">
        <v>340.29850746268653</v>
      </c>
      <c r="AK60">
        <v>47.194029850746261</v>
      </c>
      <c r="AO60">
        <v>93039.28955223877</v>
      </c>
      <c r="AP60" s="58">
        <f t="shared" si="2"/>
        <v>21.991044776119402</v>
      </c>
      <c r="AQ60" s="60">
        <f t="shared" si="3"/>
        <v>632.03880597014927</v>
      </c>
      <c r="AR60" s="60">
        <f t="shared" si="4"/>
        <v>3268.5671641791041</v>
      </c>
      <c r="AS60" s="60">
        <f t="shared" si="5"/>
        <v>54218.298507462685</v>
      </c>
      <c r="AT60" s="60">
        <f t="shared" si="6"/>
        <v>1.1343283582089552</v>
      </c>
      <c r="AU60" s="60">
        <f t="shared" si="7"/>
        <v>402.16417910447757</v>
      </c>
      <c r="AV60" s="60">
        <f t="shared" si="8"/>
        <v>1368.7940298507463</v>
      </c>
      <c r="AW60" s="60">
        <f t="shared" si="9"/>
        <v>23654.925373134316</v>
      </c>
      <c r="AX60" s="60">
        <f t="shared" si="10"/>
        <v>22.835820895522385</v>
      </c>
      <c r="AY60" s="60">
        <f t="shared" si="11"/>
        <v>820.22388059701495</v>
      </c>
      <c r="AZ60" s="60">
        <f t="shared" si="12"/>
        <v>3518.3462686567159</v>
      </c>
      <c r="BA60" s="68">
        <f t="shared" si="13"/>
        <v>5109.9701492537315</v>
      </c>
      <c r="BB60" s="62">
        <f t="shared" si="14"/>
        <v>2.363629911831183E-4</v>
      </c>
      <c r="BC60" s="63">
        <f t="shared" si="15"/>
        <v>6.7932462620028762E-3</v>
      </c>
      <c r="BD60" s="63">
        <f t="shared" si="16"/>
        <v>3.5131041734190176E-2</v>
      </c>
      <c r="BE60" s="63">
        <f t="shared" si="17"/>
        <v>0.58274626524335982</v>
      </c>
      <c r="BF60" s="63">
        <f t="shared" si="18"/>
        <v>1.2191928417209848E-5</v>
      </c>
      <c r="BG60" s="63">
        <f t="shared" si="19"/>
        <v>4.3225198842331489E-3</v>
      </c>
      <c r="BH60" s="63">
        <f t="shared" si="20"/>
        <v>1.4712000021047123E-2</v>
      </c>
      <c r="BI60" s="63">
        <f t="shared" si="21"/>
        <v>0.25424662512983598</v>
      </c>
      <c r="BJ60" s="63">
        <f t="shared" si="22"/>
        <v>2.4544276945172457E-4</v>
      </c>
      <c r="BK60" s="63">
        <f t="shared" si="23"/>
        <v>8.8158871864179901E-3</v>
      </c>
      <c r="BL60" s="63">
        <f t="shared" si="24"/>
        <v>3.7815704371659785E-2</v>
      </c>
      <c r="BM60" s="64">
        <f t="shared" si="25"/>
        <v>5.4922712478201338E-2</v>
      </c>
    </row>
    <row r="61" spans="12:65" hidden="1">
      <c r="L61" t="s">
        <v>26</v>
      </c>
      <c r="M61" t="s">
        <v>7</v>
      </c>
      <c r="N61" s="55">
        <f>SUM(N62:N65)</f>
        <v>1440.9650378245756</v>
      </c>
      <c r="O61" s="55">
        <f t="shared" ref="O61:AO61" si="35">SUM(O62:O65)</f>
        <v>22.29370629370629</v>
      </c>
      <c r="P61" s="55">
        <f t="shared" si="35"/>
        <v>172.24755244755244</v>
      </c>
      <c r="Q61" s="55">
        <f t="shared" si="35"/>
        <v>80.753574783425535</v>
      </c>
      <c r="R61" s="55">
        <f t="shared" si="35"/>
        <v>1094.0298507462685</v>
      </c>
      <c r="S61" s="55">
        <f t="shared" si="35"/>
        <v>25.006993006993</v>
      </c>
      <c r="T61" s="55">
        <f t="shared" si="35"/>
        <v>34</v>
      </c>
      <c r="U61" s="55">
        <f t="shared" si="35"/>
        <v>9</v>
      </c>
      <c r="V61" s="55">
        <f t="shared" si="35"/>
        <v>0</v>
      </c>
      <c r="W61" s="55">
        <f t="shared" si="35"/>
        <v>0</v>
      </c>
      <c r="X61" s="55">
        <f t="shared" si="35"/>
        <v>56</v>
      </c>
      <c r="Y61" s="55">
        <f t="shared" si="35"/>
        <v>16.438356164383563</v>
      </c>
      <c r="Z61" s="55">
        <f t="shared" si="35"/>
        <v>0</v>
      </c>
      <c r="AA61" s="55">
        <f t="shared" si="35"/>
        <v>0</v>
      </c>
      <c r="AB61" s="55">
        <f t="shared" si="35"/>
        <v>0</v>
      </c>
      <c r="AC61" s="55">
        <f t="shared" si="35"/>
        <v>7.5342465753424657</v>
      </c>
      <c r="AD61" s="55">
        <f t="shared" si="35"/>
        <v>0</v>
      </c>
      <c r="AE61" s="55">
        <f t="shared" si="35"/>
        <v>0</v>
      </c>
      <c r="AF61" s="55">
        <f t="shared" si="35"/>
        <v>109.25373134328356</v>
      </c>
      <c r="AG61" s="55">
        <f t="shared" si="35"/>
        <v>26.567164179104473</v>
      </c>
      <c r="AH61" s="55">
        <f t="shared" si="35"/>
        <v>0</v>
      </c>
      <c r="AI61" s="55">
        <f t="shared" si="35"/>
        <v>0</v>
      </c>
      <c r="AJ61" s="55">
        <f t="shared" si="35"/>
        <v>71.641791044776113</v>
      </c>
      <c r="AK61" s="55">
        <f t="shared" si="35"/>
        <v>18.805970149253731</v>
      </c>
      <c r="AL61" s="55">
        <f t="shared" si="35"/>
        <v>0</v>
      </c>
      <c r="AM61" s="55">
        <f t="shared" si="35"/>
        <v>0</v>
      </c>
      <c r="AN61" s="55">
        <f t="shared" si="35"/>
        <v>0</v>
      </c>
      <c r="AO61" s="55">
        <f t="shared" si="35"/>
        <v>3184.5379745586661</v>
      </c>
      <c r="AP61" s="58">
        <f t="shared" si="2"/>
        <v>0</v>
      </c>
      <c r="AQ61" s="60">
        <f t="shared" si="3"/>
        <v>69.345737068084233</v>
      </c>
      <c r="AR61" s="60">
        <f t="shared" si="4"/>
        <v>236.89552238805967</v>
      </c>
      <c r="AS61" s="60">
        <f t="shared" si="5"/>
        <v>0</v>
      </c>
      <c r="AT61" s="60">
        <f t="shared" si="6"/>
        <v>25.006993006993</v>
      </c>
      <c r="AU61" s="60">
        <f t="shared" si="7"/>
        <v>9</v>
      </c>
      <c r="AV61" s="60">
        <f t="shared" si="8"/>
        <v>34</v>
      </c>
      <c r="AW61" s="60">
        <f t="shared" si="9"/>
        <v>1094.0298507462685</v>
      </c>
      <c r="AX61" s="60">
        <f t="shared" si="10"/>
        <v>22.29370629370629</v>
      </c>
      <c r="AY61" s="60">
        <f t="shared" si="11"/>
        <v>80.753574783425535</v>
      </c>
      <c r="AZ61" s="60">
        <f t="shared" si="12"/>
        <v>172.24755244755244</v>
      </c>
      <c r="BA61" s="68">
        <f t="shared" si="13"/>
        <v>1440.9650378245756</v>
      </c>
      <c r="BB61" s="62">
        <f t="shared" si="14"/>
        <v>0</v>
      </c>
      <c r="BC61" s="63">
        <f t="shared" si="15"/>
        <v>2.1775760760929415E-2</v>
      </c>
      <c r="BD61" s="63">
        <f t="shared" si="16"/>
        <v>7.4389291093597404E-2</v>
      </c>
      <c r="BE61" s="63">
        <f t="shared" si="17"/>
        <v>0</v>
      </c>
      <c r="BF61" s="63">
        <f t="shared" si="18"/>
        <v>7.852628295462117E-3</v>
      </c>
      <c r="BG61" s="63">
        <f t="shared" si="19"/>
        <v>2.8261556533164841E-3</v>
      </c>
      <c r="BH61" s="63">
        <f t="shared" si="20"/>
        <v>1.0676588023640051E-2</v>
      </c>
      <c r="BI61" s="63">
        <f t="shared" si="21"/>
        <v>0.34354429417595067</v>
      </c>
      <c r="BJ61" s="63">
        <f t="shared" si="22"/>
        <v>7.0006093417039235E-3</v>
      </c>
      <c r="BK61" s="63">
        <f t="shared" si="23"/>
        <v>2.5358019099965951E-2</v>
      </c>
      <c r="BL61" s="63">
        <f t="shared" si="24"/>
        <v>5.4088710457730879E-2</v>
      </c>
      <c r="BM61" s="64">
        <f t="shared" si="25"/>
        <v>0.45248794309770285</v>
      </c>
    </row>
    <row r="62" spans="12:65" hidden="1">
      <c r="L62" t="s">
        <v>26</v>
      </c>
      <c r="M62" t="s">
        <v>75</v>
      </c>
      <c r="N62" s="55">
        <v>455.89041095890411</v>
      </c>
      <c r="O62" s="55"/>
      <c r="P62" s="55"/>
      <c r="Q62" s="55"/>
      <c r="R62" s="55"/>
      <c r="S62" s="55"/>
      <c r="T62" s="55"/>
      <c r="U62" s="55"/>
      <c r="W62" s="55"/>
      <c r="X62" s="55"/>
      <c r="Y62" s="55">
        <v>16.438356164383563</v>
      </c>
      <c r="Z62" s="56"/>
      <c r="AA62" s="56"/>
      <c r="AB62" s="56"/>
      <c r="AC62">
        <v>7.5342465753424657</v>
      </c>
      <c r="AO62">
        <v>479.86301369863014</v>
      </c>
      <c r="AP62" s="58">
        <f t="shared" si="2"/>
        <v>0</v>
      </c>
      <c r="AQ62" s="60">
        <f t="shared" si="3"/>
        <v>23.972602739726028</v>
      </c>
      <c r="AR62" s="60">
        <f t="shared" si="4"/>
        <v>0</v>
      </c>
      <c r="AS62" s="60">
        <f t="shared" si="5"/>
        <v>0</v>
      </c>
      <c r="AT62" s="60">
        <f t="shared" si="6"/>
        <v>0</v>
      </c>
      <c r="AU62" s="60">
        <f t="shared" si="7"/>
        <v>0</v>
      </c>
      <c r="AV62" s="60">
        <f t="shared" si="8"/>
        <v>0</v>
      </c>
      <c r="AW62" s="60">
        <f t="shared" si="9"/>
        <v>0</v>
      </c>
      <c r="AX62" s="60">
        <f t="shared" si="10"/>
        <v>0</v>
      </c>
      <c r="AY62" s="60">
        <f t="shared" si="11"/>
        <v>0</v>
      </c>
      <c r="AZ62" s="60">
        <f t="shared" si="12"/>
        <v>0</v>
      </c>
      <c r="BA62" s="68">
        <f t="shared" si="13"/>
        <v>455.89041095890411</v>
      </c>
      <c r="BB62" s="62">
        <f t="shared" si="14"/>
        <v>0</v>
      </c>
      <c r="BC62" s="63">
        <f t="shared" si="15"/>
        <v>4.9957179560376819E-2</v>
      </c>
      <c r="BD62" s="63">
        <f t="shared" si="16"/>
        <v>0</v>
      </c>
      <c r="BE62" s="63">
        <f t="shared" si="17"/>
        <v>0</v>
      </c>
      <c r="BF62" s="63">
        <f t="shared" si="18"/>
        <v>0</v>
      </c>
      <c r="BG62" s="63">
        <f t="shared" si="19"/>
        <v>0</v>
      </c>
      <c r="BH62" s="63">
        <f t="shared" si="20"/>
        <v>0</v>
      </c>
      <c r="BI62" s="63">
        <f t="shared" si="21"/>
        <v>0</v>
      </c>
      <c r="BJ62" s="63">
        <f t="shared" si="22"/>
        <v>0</v>
      </c>
      <c r="BK62" s="63">
        <f t="shared" si="23"/>
        <v>0</v>
      </c>
      <c r="BL62" s="63">
        <f t="shared" si="24"/>
        <v>0</v>
      </c>
      <c r="BM62" s="64">
        <f t="shared" si="25"/>
        <v>0.95004282043962318</v>
      </c>
    </row>
    <row r="63" spans="12:65" hidden="1">
      <c r="L63" t="s">
        <v>26</v>
      </c>
      <c r="M63" t="s">
        <v>76</v>
      </c>
      <c r="N63" s="55"/>
      <c r="O63" s="55"/>
      <c r="P63" s="55">
        <v>25.8</v>
      </c>
      <c r="Q63" s="55"/>
      <c r="R63" s="55"/>
      <c r="S63" s="55">
        <v>2</v>
      </c>
      <c r="T63" s="55">
        <v>34</v>
      </c>
      <c r="U63" s="55">
        <v>9</v>
      </c>
      <c r="W63" s="55"/>
      <c r="X63" s="55">
        <v>56</v>
      </c>
      <c r="Y63" s="55"/>
      <c r="Z63" s="56"/>
      <c r="AA63" s="56"/>
      <c r="AB63" s="56"/>
      <c r="AO63">
        <v>126.8</v>
      </c>
      <c r="AP63" s="58">
        <f t="shared" si="2"/>
        <v>0</v>
      </c>
      <c r="AQ63" s="60">
        <f t="shared" si="3"/>
        <v>0</v>
      </c>
      <c r="AR63" s="60">
        <f t="shared" si="4"/>
        <v>56</v>
      </c>
      <c r="AS63" s="60">
        <f t="shared" si="5"/>
        <v>0</v>
      </c>
      <c r="AT63" s="60">
        <f t="shared" si="6"/>
        <v>2</v>
      </c>
      <c r="AU63" s="60">
        <f t="shared" si="7"/>
        <v>9</v>
      </c>
      <c r="AV63" s="60">
        <f t="shared" si="8"/>
        <v>34</v>
      </c>
      <c r="AW63" s="60">
        <f t="shared" si="9"/>
        <v>0</v>
      </c>
      <c r="AX63" s="60">
        <f t="shared" si="10"/>
        <v>0</v>
      </c>
      <c r="AY63" s="60">
        <f t="shared" si="11"/>
        <v>0</v>
      </c>
      <c r="AZ63" s="60">
        <f t="shared" si="12"/>
        <v>25.8</v>
      </c>
      <c r="BA63" s="68">
        <f t="shared" si="13"/>
        <v>0</v>
      </c>
      <c r="BB63" s="62">
        <f t="shared" si="14"/>
        <v>0</v>
      </c>
      <c r="BC63" s="63">
        <f t="shared" si="15"/>
        <v>0</v>
      </c>
      <c r="BD63" s="63">
        <f t="shared" si="16"/>
        <v>0.44164037854889593</v>
      </c>
      <c r="BE63" s="63">
        <f t="shared" si="17"/>
        <v>0</v>
      </c>
      <c r="BF63" s="63">
        <f t="shared" si="18"/>
        <v>1.5772870662460567E-2</v>
      </c>
      <c r="BG63" s="63">
        <f t="shared" si="19"/>
        <v>7.0977917981072558E-2</v>
      </c>
      <c r="BH63" s="63">
        <f t="shared" si="20"/>
        <v>0.26813880126182965</v>
      </c>
      <c r="BI63" s="63">
        <f t="shared" si="21"/>
        <v>0</v>
      </c>
      <c r="BJ63" s="63">
        <f t="shared" si="22"/>
        <v>0</v>
      </c>
      <c r="BK63" s="63">
        <f t="shared" si="23"/>
        <v>0</v>
      </c>
      <c r="BL63" s="63">
        <f t="shared" si="24"/>
        <v>0.20347003154574134</v>
      </c>
      <c r="BM63" s="64">
        <f t="shared" si="25"/>
        <v>0</v>
      </c>
    </row>
    <row r="64" spans="12:65" hidden="1">
      <c r="L64" t="s">
        <v>26</v>
      </c>
      <c r="M64" t="s">
        <v>78</v>
      </c>
      <c r="N64" s="55"/>
      <c r="O64" s="55">
        <v>22.29370629370629</v>
      </c>
      <c r="P64" s="55">
        <v>146.44755244755243</v>
      </c>
      <c r="Q64" s="55">
        <v>64.335664335664333</v>
      </c>
      <c r="R64" s="55"/>
      <c r="S64" s="55">
        <v>23.006993006993</v>
      </c>
      <c r="T64" s="55"/>
      <c r="U64" s="55"/>
      <c r="W64" s="55"/>
      <c r="X64" s="55"/>
      <c r="Y64" s="55"/>
      <c r="Z64" s="56"/>
      <c r="AA64" s="56"/>
      <c r="AB64" s="56"/>
      <c r="AO64">
        <v>256.08391608391605</v>
      </c>
      <c r="AP64" s="58">
        <f t="shared" si="2"/>
        <v>0</v>
      </c>
      <c r="AQ64" s="60">
        <f t="shared" si="3"/>
        <v>0</v>
      </c>
      <c r="AR64" s="60">
        <f t="shared" si="4"/>
        <v>0</v>
      </c>
      <c r="AS64" s="60">
        <f t="shared" si="5"/>
        <v>0</v>
      </c>
      <c r="AT64" s="60">
        <f t="shared" si="6"/>
        <v>23.006993006993</v>
      </c>
      <c r="AU64" s="60">
        <f t="shared" si="7"/>
        <v>0</v>
      </c>
      <c r="AV64" s="60">
        <f t="shared" si="8"/>
        <v>0</v>
      </c>
      <c r="AW64" s="60">
        <f t="shared" si="9"/>
        <v>0</v>
      </c>
      <c r="AX64" s="60">
        <f t="shared" si="10"/>
        <v>22.29370629370629</v>
      </c>
      <c r="AY64" s="60">
        <f t="shared" si="11"/>
        <v>64.335664335664333</v>
      </c>
      <c r="AZ64" s="60">
        <f t="shared" si="12"/>
        <v>146.44755244755243</v>
      </c>
      <c r="BA64" s="68">
        <f t="shared" si="13"/>
        <v>0</v>
      </c>
      <c r="BB64" s="62">
        <f t="shared" si="14"/>
        <v>0</v>
      </c>
      <c r="BC64" s="63">
        <f t="shared" si="15"/>
        <v>0</v>
      </c>
      <c r="BD64" s="63">
        <f t="shared" si="16"/>
        <v>0</v>
      </c>
      <c r="BE64" s="63">
        <f t="shared" si="17"/>
        <v>0</v>
      </c>
      <c r="BF64" s="63">
        <f t="shared" si="18"/>
        <v>8.984161660294919E-2</v>
      </c>
      <c r="BG64" s="63">
        <f t="shared" si="19"/>
        <v>0</v>
      </c>
      <c r="BH64" s="63">
        <f t="shared" si="20"/>
        <v>0</v>
      </c>
      <c r="BI64" s="63">
        <f t="shared" si="21"/>
        <v>0</v>
      </c>
      <c r="BJ64" s="63">
        <f t="shared" si="22"/>
        <v>8.7056253413435272E-2</v>
      </c>
      <c r="BK64" s="63">
        <f t="shared" si="23"/>
        <v>0.25122883670125618</v>
      </c>
      <c r="BL64" s="63">
        <f t="shared" si="24"/>
        <v>0.57187329328235936</v>
      </c>
      <c r="BM64" s="64">
        <f t="shared" si="25"/>
        <v>0</v>
      </c>
    </row>
    <row r="65" spans="12:65" hidden="1">
      <c r="L65" t="s">
        <v>26</v>
      </c>
      <c r="M65" t="s">
        <v>77</v>
      </c>
      <c r="N65" s="55">
        <v>985.07462686567158</v>
      </c>
      <c r="O65" s="55"/>
      <c r="P65" s="55"/>
      <c r="Q65" s="55">
        <v>16.417910447761194</v>
      </c>
      <c r="R65" s="55">
        <v>1094.0298507462685</v>
      </c>
      <c r="S65" s="55"/>
      <c r="T65" s="55"/>
      <c r="U65" s="55"/>
      <c r="W65" s="55"/>
      <c r="X65" s="55"/>
      <c r="Y65" s="55"/>
      <c r="Z65" s="56"/>
      <c r="AA65" s="56"/>
      <c r="AB65" s="56"/>
      <c r="AF65">
        <v>109.25373134328356</v>
      </c>
      <c r="AG65">
        <v>26.567164179104473</v>
      </c>
      <c r="AJ65">
        <v>71.641791044776113</v>
      </c>
      <c r="AK65">
        <v>18.805970149253731</v>
      </c>
      <c r="AO65">
        <v>2321.7910447761196</v>
      </c>
      <c r="AP65" s="58">
        <f t="shared" si="2"/>
        <v>0</v>
      </c>
      <c r="AQ65" s="60">
        <f t="shared" si="3"/>
        <v>45.373134328358205</v>
      </c>
      <c r="AR65" s="60">
        <f t="shared" si="4"/>
        <v>180.89552238805967</v>
      </c>
      <c r="AS65" s="60">
        <f t="shared" si="5"/>
        <v>0</v>
      </c>
      <c r="AT65" s="60">
        <f t="shared" si="6"/>
        <v>0</v>
      </c>
      <c r="AU65" s="60">
        <f t="shared" si="7"/>
        <v>0</v>
      </c>
      <c r="AV65" s="60">
        <f t="shared" si="8"/>
        <v>0</v>
      </c>
      <c r="AW65" s="60">
        <f t="shared" si="9"/>
        <v>1094.0298507462685</v>
      </c>
      <c r="AX65" s="60">
        <f t="shared" si="10"/>
        <v>0</v>
      </c>
      <c r="AY65" s="60">
        <f t="shared" si="11"/>
        <v>16.417910447761194</v>
      </c>
      <c r="AZ65" s="60">
        <f t="shared" si="12"/>
        <v>0</v>
      </c>
      <c r="BA65" s="68">
        <f t="shared" si="13"/>
        <v>985.07462686567158</v>
      </c>
      <c r="BB65" s="62">
        <f t="shared" si="14"/>
        <v>0</v>
      </c>
      <c r="BC65" s="63">
        <f t="shared" si="15"/>
        <v>1.9542298791463096E-2</v>
      </c>
      <c r="BD65" s="63">
        <f t="shared" si="16"/>
        <v>7.7912059655438404E-2</v>
      </c>
      <c r="BE65" s="63">
        <f t="shared" si="17"/>
        <v>0</v>
      </c>
      <c r="BF65" s="63">
        <f t="shared" si="18"/>
        <v>0</v>
      </c>
      <c r="BG65" s="63">
        <f t="shared" si="19"/>
        <v>0</v>
      </c>
      <c r="BH65" s="63">
        <f t="shared" si="20"/>
        <v>0</v>
      </c>
      <c r="BI65" s="63">
        <f t="shared" si="21"/>
        <v>0.47120082283363318</v>
      </c>
      <c r="BJ65" s="63">
        <f t="shared" si="22"/>
        <v>0</v>
      </c>
      <c r="BK65" s="63">
        <f t="shared" si="23"/>
        <v>7.0712265363846744E-3</v>
      </c>
      <c r="BL65" s="63">
        <f t="shared" si="24"/>
        <v>0</v>
      </c>
      <c r="BM65" s="64">
        <f t="shared" si="25"/>
        <v>0.42427359218308042</v>
      </c>
    </row>
    <row r="66" spans="12:65" hidden="1">
      <c r="L66" t="s">
        <v>27</v>
      </c>
      <c r="M66" t="s">
        <v>7</v>
      </c>
      <c r="N66" s="55">
        <f>SUM(N67:N70)</f>
        <v>1011.9402985074627</v>
      </c>
      <c r="O66" s="55">
        <f t="shared" ref="O66:AO66" si="36">SUM(O67:O70)</f>
        <v>167.89230769230764</v>
      </c>
      <c r="P66" s="55">
        <f t="shared" si="36"/>
        <v>252.31780821917809</v>
      </c>
      <c r="Q66" s="55">
        <f t="shared" si="36"/>
        <v>240.43704186224733</v>
      </c>
      <c r="R66" s="55">
        <f t="shared" si="36"/>
        <v>0</v>
      </c>
      <c r="S66" s="55">
        <f t="shared" si="36"/>
        <v>32.425174825174828</v>
      </c>
      <c r="T66" s="55">
        <f t="shared" si="36"/>
        <v>247.94520547945206</v>
      </c>
      <c r="U66" s="55">
        <f t="shared" si="36"/>
        <v>16.78321678321678</v>
      </c>
      <c r="V66" s="55">
        <f t="shared" si="36"/>
        <v>0</v>
      </c>
      <c r="W66" s="55">
        <f t="shared" si="36"/>
        <v>0</v>
      </c>
      <c r="X66" s="55">
        <f t="shared" si="36"/>
        <v>0</v>
      </c>
      <c r="Y66" s="55">
        <f t="shared" si="36"/>
        <v>0</v>
      </c>
      <c r="Z66" s="55">
        <f t="shared" si="36"/>
        <v>0</v>
      </c>
      <c r="AA66" s="55">
        <f t="shared" si="36"/>
        <v>0</v>
      </c>
      <c r="AB66" s="55">
        <f t="shared" si="36"/>
        <v>103.5820895522388</v>
      </c>
      <c r="AC66" s="55">
        <f t="shared" si="36"/>
        <v>21.044776119402982</v>
      </c>
      <c r="AD66" s="55">
        <f t="shared" si="36"/>
        <v>0</v>
      </c>
      <c r="AE66" s="55">
        <f t="shared" si="36"/>
        <v>0</v>
      </c>
      <c r="AF66" s="55">
        <f t="shared" si="36"/>
        <v>141.79104477611941</v>
      </c>
      <c r="AG66" s="55">
        <f t="shared" si="36"/>
        <v>18.507462686567163</v>
      </c>
      <c r="AH66" s="55">
        <f t="shared" si="36"/>
        <v>0</v>
      </c>
      <c r="AI66" s="55">
        <f t="shared" si="36"/>
        <v>0</v>
      </c>
      <c r="AJ66" s="55">
        <f t="shared" si="36"/>
        <v>226.56716417910445</v>
      </c>
      <c r="AK66" s="55">
        <f t="shared" si="36"/>
        <v>35.820895522388057</v>
      </c>
      <c r="AL66" s="55">
        <f t="shared" si="36"/>
        <v>0</v>
      </c>
      <c r="AM66" s="55">
        <f t="shared" si="36"/>
        <v>0</v>
      </c>
      <c r="AN66" s="55">
        <f t="shared" si="36"/>
        <v>0</v>
      </c>
      <c r="AO66" s="55">
        <f t="shared" si="36"/>
        <v>2517.05448620486</v>
      </c>
      <c r="AP66" s="58">
        <f t="shared" si="2"/>
        <v>0</v>
      </c>
      <c r="AQ66" s="60">
        <f t="shared" si="3"/>
        <v>75.373134328358205</v>
      </c>
      <c r="AR66" s="60">
        <f t="shared" si="4"/>
        <v>471.94029850746267</v>
      </c>
      <c r="AS66" s="60">
        <f t="shared" si="5"/>
        <v>0</v>
      </c>
      <c r="AT66" s="60">
        <f t="shared" si="6"/>
        <v>32.425174825174828</v>
      </c>
      <c r="AU66" s="60">
        <f t="shared" si="7"/>
        <v>16.78321678321678</v>
      </c>
      <c r="AV66" s="60">
        <f t="shared" si="8"/>
        <v>247.94520547945206</v>
      </c>
      <c r="AW66" s="60">
        <f t="shared" si="9"/>
        <v>0</v>
      </c>
      <c r="AX66" s="60">
        <f t="shared" si="10"/>
        <v>167.89230769230764</v>
      </c>
      <c r="AY66" s="60">
        <f t="shared" si="11"/>
        <v>240.43704186224733</v>
      </c>
      <c r="AZ66" s="60">
        <f t="shared" si="12"/>
        <v>252.31780821917809</v>
      </c>
      <c r="BA66" s="68">
        <f t="shared" si="13"/>
        <v>1011.9402985074627</v>
      </c>
      <c r="BB66" s="62">
        <f t="shared" si="14"/>
        <v>0</v>
      </c>
      <c r="BC66" s="63">
        <f t="shared" si="15"/>
        <v>2.9944975264323173E-2</v>
      </c>
      <c r="BD66" s="63">
        <f t="shared" si="16"/>
        <v>0.18749705304116807</v>
      </c>
      <c r="BE66" s="63">
        <f t="shared" si="17"/>
        <v>0</v>
      </c>
      <c r="BF66" s="63">
        <f t="shared" si="18"/>
        <v>1.2882190275532947E-2</v>
      </c>
      <c r="BG66" s="63">
        <f t="shared" si="19"/>
        <v>6.6678003496547329E-3</v>
      </c>
      <c r="BH66" s="63">
        <f t="shared" si="20"/>
        <v>9.8506093864220032E-2</v>
      </c>
      <c r="BI66" s="63">
        <f t="shared" si="21"/>
        <v>0</v>
      </c>
      <c r="BJ66" s="63">
        <f t="shared" si="22"/>
        <v>6.6701896447800252E-2</v>
      </c>
      <c r="BK66" s="63">
        <f t="shared" si="23"/>
        <v>9.5523177261359629E-2</v>
      </c>
      <c r="BL66" s="63">
        <f t="shared" si="24"/>
        <v>0.10024328420463213</v>
      </c>
      <c r="BM66" s="64">
        <f t="shared" si="25"/>
        <v>0.40203352929130914</v>
      </c>
    </row>
    <row r="67" spans="12:65" hidden="1">
      <c r="L67" t="s">
        <v>27</v>
      </c>
      <c r="M67" t="s">
        <v>75</v>
      </c>
      <c r="N67" s="55"/>
      <c r="O67" s="55"/>
      <c r="P67" s="55">
        <v>191.91780821917808</v>
      </c>
      <c r="Q67" s="55">
        <v>23.287671232876711</v>
      </c>
      <c r="R67" s="55"/>
      <c r="S67" s="55"/>
      <c r="T67" s="55">
        <v>147.94520547945206</v>
      </c>
      <c r="U67" s="55"/>
      <c r="W67" s="55"/>
      <c r="X67" s="55"/>
      <c r="Y67" s="55"/>
      <c r="Z67" s="56"/>
      <c r="AA67" s="56"/>
      <c r="AB67" s="56"/>
      <c r="AO67">
        <v>363.15068493150682</v>
      </c>
      <c r="AP67" s="58">
        <f t="shared" si="2"/>
        <v>0</v>
      </c>
      <c r="AQ67" s="60">
        <f t="shared" si="3"/>
        <v>0</v>
      </c>
      <c r="AR67" s="60">
        <f t="shared" si="4"/>
        <v>0</v>
      </c>
      <c r="AS67" s="60">
        <f t="shared" si="5"/>
        <v>0</v>
      </c>
      <c r="AT67" s="60">
        <f t="shared" si="6"/>
        <v>0</v>
      </c>
      <c r="AU67" s="60">
        <f t="shared" si="7"/>
        <v>0</v>
      </c>
      <c r="AV67" s="60">
        <f t="shared" si="8"/>
        <v>147.94520547945206</v>
      </c>
      <c r="AW67" s="60">
        <f t="shared" si="9"/>
        <v>0</v>
      </c>
      <c r="AX67" s="60">
        <f t="shared" si="10"/>
        <v>0</v>
      </c>
      <c r="AY67" s="60">
        <f t="shared" si="11"/>
        <v>23.287671232876711</v>
      </c>
      <c r="AZ67" s="60">
        <f t="shared" si="12"/>
        <v>191.91780821917808</v>
      </c>
      <c r="BA67" s="68">
        <f t="shared" si="13"/>
        <v>0</v>
      </c>
      <c r="BB67" s="62">
        <f t="shared" si="14"/>
        <v>0</v>
      </c>
      <c r="BC67" s="63">
        <f t="shared" si="15"/>
        <v>0</v>
      </c>
      <c r="BD67" s="63">
        <f t="shared" si="16"/>
        <v>0</v>
      </c>
      <c r="BE67" s="63">
        <f t="shared" si="17"/>
        <v>0</v>
      </c>
      <c r="BF67" s="63">
        <f t="shared" si="18"/>
        <v>0</v>
      </c>
      <c r="BG67" s="63">
        <f t="shared" si="19"/>
        <v>0</v>
      </c>
      <c r="BH67" s="63">
        <f t="shared" si="20"/>
        <v>0.40739343643907966</v>
      </c>
      <c r="BI67" s="63">
        <f t="shared" si="21"/>
        <v>0</v>
      </c>
      <c r="BJ67" s="63">
        <f t="shared" si="22"/>
        <v>0</v>
      </c>
      <c r="BK67" s="63">
        <f t="shared" si="23"/>
        <v>6.412674462466994E-2</v>
      </c>
      <c r="BL67" s="63">
        <f t="shared" si="24"/>
        <v>0.52847981893625051</v>
      </c>
      <c r="BM67" s="64">
        <f t="shared" si="25"/>
        <v>0</v>
      </c>
    </row>
    <row r="68" spans="12:65" hidden="1">
      <c r="L68" t="s">
        <v>27</v>
      </c>
      <c r="M68" t="s">
        <v>76</v>
      </c>
      <c r="N68" s="55"/>
      <c r="O68" s="55"/>
      <c r="P68" s="55">
        <v>60.4</v>
      </c>
      <c r="Q68" s="55">
        <v>72.52000000000001</v>
      </c>
      <c r="R68" s="55"/>
      <c r="S68" s="55"/>
      <c r="T68" s="55">
        <v>100</v>
      </c>
      <c r="U68" s="55"/>
      <c r="W68" s="55"/>
      <c r="X68" s="55"/>
      <c r="Y68" s="55"/>
      <c r="Z68" s="56"/>
      <c r="AA68" s="56"/>
      <c r="AB68" s="56"/>
      <c r="AO68">
        <v>232.92000000000002</v>
      </c>
      <c r="AP68" s="58">
        <f t="shared" si="2"/>
        <v>0</v>
      </c>
      <c r="AQ68" s="60">
        <f t="shared" si="3"/>
        <v>0</v>
      </c>
      <c r="AR68" s="60">
        <f t="shared" si="4"/>
        <v>0</v>
      </c>
      <c r="AS68" s="60">
        <f t="shared" si="5"/>
        <v>0</v>
      </c>
      <c r="AT68" s="60">
        <f t="shared" si="6"/>
        <v>0</v>
      </c>
      <c r="AU68" s="60">
        <f t="shared" si="7"/>
        <v>0</v>
      </c>
      <c r="AV68" s="60">
        <f t="shared" si="8"/>
        <v>100</v>
      </c>
      <c r="AW68" s="60">
        <f t="shared" si="9"/>
        <v>0</v>
      </c>
      <c r="AX68" s="60">
        <f t="shared" si="10"/>
        <v>0</v>
      </c>
      <c r="AY68" s="60">
        <f t="shared" si="11"/>
        <v>72.52000000000001</v>
      </c>
      <c r="AZ68" s="60">
        <f t="shared" si="12"/>
        <v>60.4</v>
      </c>
      <c r="BA68" s="68">
        <f t="shared" si="13"/>
        <v>0</v>
      </c>
      <c r="BB68" s="62">
        <f t="shared" si="14"/>
        <v>0</v>
      </c>
      <c r="BC68" s="63">
        <f t="shared" si="15"/>
        <v>0</v>
      </c>
      <c r="BD68" s="63">
        <f t="shared" si="16"/>
        <v>0</v>
      </c>
      <c r="BE68" s="63">
        <f t="shared" si="17"/>
        <v>0</v>
      </c>
      <c r="BF68" s="63">
        <f t="shared" si="18"/>
        <v>0</v>
      </c>
      <c r="BG68" s="63">
        <f t="shared" si="19"/>
        <v>0</v>
      </c>
      <c r="BH68" s="63">
        <f t="shared" si="20"/>
        <v>0.42933195947106301</v>
      </c>
      <c r="BI68" s="63">
        <f t="shared" si="21"/>
        <v>0</v>
      </c>
      <c r="BJ68" s="63">
        <f t="shared" si="22"/>
        <v>0</v>
      </c>
      <c r="BK68" s="63">
        <f t="shared" si="23"/>
        <v>0.31135153700841495</v>
      </c>
      <c r="BL68" s="63">
        <f t="shared" si="24"/>
        <v>0.25931650352052205</v>
      </c>
      <c r="BM68" s="64">
        <f t="shared" si="25"/>
        <v>0</v>
      </c>
    </row>
    <row r="69" spans="12:65" hidden="1">
      <c r="L69" t="s">
        <v>27</v>
      </c>
      <c r="M69" t="s">
        <v>78</v>
      </c>
      <c r="N69" s="55"/>
      <c r="O69" s="55">
        <v>167.89230769230764</v>
      </c>
      <c r="P69" s="55"/>
      <c r="Q69" s="55">
        <v>144.62937062937061</v>
      </c>
      <c r="R69" s="55"/>
      <c r="S69" s="55">
        <v>32.425174825174828</v>
      </c>
      <c r="T69" s="55"/>
      <c r="U69" s="55">
        <v>16.78321678321678</v>
      </c>
      <c r="W69" s="55"/>
      <c r="X69" s="55"/>
      <c r="Y69" s="55"/>
      <c r="Z69" s="56"/>
      <c r="AA69" s="56"/>
      <c r="AB69" s="56"/>
      <c r="AO69">
        <v>361.73006993006987</v>
      </c>
      <c r="AP69" s="58">
        <f t="shared" si="2"/>
        <v>0</v>
      </c>
      <c r="AQ69" s="60">
        <f t="shared" si="3"/>
        <v>0</v>
      </c>
      <c r="AR69" s="60">
        <f t="shared" si="4"/>
        <v>0</v>
      </c>
      <c r="AS69" s="60">
        <f t="shared" si="5"/>
        <v>0</v>
      </c>
      <c r="AT69" s="60">
        <f t="shared" si="6"/>
        <v>32.425174825174828</v>
      </c>
      <c r="AU69" s="60">
        <f t="shared" si="7"/>
        <v>16.78321678321678</v>
      </c>
      <c r="AV69" s="60">
        <f t="shared" si="8"/>
        <v>0</v>
      </c>
      <c r="AW69" s="60">
        <f t="shared" si="9"/>
        <v>0</v>
      </c>
      <c r="AX69" s="60">
        <f t="shared" si="10"/>
        <v>167.89230769230764</v>
      </c>
      <c r="AY69" s="60">
        <f t="shared" si="11"/>
        <v>144.62937062937061</v>
      </c>
      <c r="AZ69" s="60">
        <f t="shared" si="12"/>
        <v>0</v>
      </c>
      <c r="BA69" s="68">
        <f t="shared" si="13"/>
        <v>0</v>
      </c>
      <c r="BB69" s="62">
        <f t="shared" si="14"/>
        <v>0</v>
      </c>
      <c r="BC69" s="63">
        <f t="shared" si="15"/>
        <v>0</v>
      </c>
      <c r="BD69" s="63">
        <f t="shared" si="16"/>
        <v>0</v>
      </c>
      <c r="BE69" s="63">
        <f t="shared" si="17"/>
        <v>0</v>
      </c>
      <c r="BF69" s="63">
        <f t="shared" si="18"/>
        <v>8.9639146757811164E-2</v>
      </c>
      <c r="BG69" s="63">
        <f t="shared" si="19"/>
        <v>4.6397073891206592E-2</v>
      </c>
      <c r="BH69" s="63">
        <f t="shared" si="20"/>
        <v>0</v>
      </c>
      <c r="BI69" s="63">
        <f t="shared" si="21"/>
        <v>0</v>
      </c>
      <c r="BJ69" s="63">
        <f t="shared" si="22"/>
        <v>0.46413699509350936</v>
      </c>
      <c r="BK69" s="63">
        <f t="shared" si="23"/>
        <v>0.39982678425747287</v>
      </c>
      <c r="BL69" s="63">
        <f t="shared" si="24"/>
        <v>0</v>
      </c>
      <c r="BM69" s="64">
        <f t="shared" si="25"/>
        <v>0</v>
      </c>
    </row>
    <row r="70" spans="12:65" hidden="1">
      <c r="L70" t="s">
        <v>27</v>
      </c>
      <c r="M70" t="s">
        <v>77</v>
      </c>
      <c r="N70" s="55">
        <v>1011.9402985074627</v>
      </c>
      <c r="O70" s="55"/>
      <c r="P70" s="55"/>
      <c r="Q70" s="55"/>
      <c r="R70" s="55"/>
      <c r="S70" s="55"/>
      <c r="T70" s="55"/>
      <c r="U70" s="55"/>
      <c r="W70" s="55"/>
      <c r="X70" s="55"/>
      <c r="Y70" s="55"/>
      <c r="Z70" s="56"/>
      <c r="AA70" s="56"/>
      <c r="AB70" s="56">
        <v>103.5820895522388</v>
      </c>
      <c r="AC70">
        <v>21.044776119402982</v>
      </c>
      <c r="AF70">
        <v>141.79104477611941</v>
      </c>
      <c r="AG70">
        <v>18.507462686567163</v>
      </c>
      <c r="AJ70">
        <v>226.56716417910445</v>
      </c>
      <c r="AK70">
        <v>35.820895522388057</v>
      </c>
      <c r="AO70">
        <v>1559.2537313432836</v>
      </c>
      <c r="AP70" s="58">
        <f t="shared" si="2"/>
        <v>0</v>
      </c>
      <c r="AQ70" s="60">
        <f t="shared" si="3"/>
        <v>75.373134328358205</v>
      </c>
      <c r="AR70" s="60">
        <f t="shared" si="4"/>
        <v>471.94029850746267</v>
      </c>
      <c r="AS70" s="60">
        <f t="shared" si="5"/>
        <v>0</v>
      </c>
      <c r="AT70" s="60">
        <f t="shared" si="6"/>
        <v>0</v>
      </c>
      <c r="AU70" s="60">
        <f t="shared" si="7"/>
        <v>0</v>
      </c>
      <c r="AV70" s="60">
        <f t="shared" si="8"/>
        <v>0</v>
      </c>
      <c r="AW70" s="60">
        <f t="shared" si="9"/>
        <v>0</v>
      </c>
      <c r="AX70" s="60">
        <f t="shared" si="10"/>
        <v>0</v>
      </c>
      <c r="AY70" s="60">
        <f t="shared" si="11"/>
        <v>0</v>
      </c>
      <c r="AZ70" s="60">
        <f t="shared" si="12"/>
        <v>0</v>
      </c>
      <c r="BA70" s="68">
        <f t="shared" si="13"/>
        <v>1011.9402985074627</v>
      </c>
      <c r="BB70" s="62">
        <f t="shared" si="14"/>
        <v>0</v>
      </c>
      <c r="BC70" s="63">
        <f t="shared" si="15"/>
        <v>4.833923614434766E-2</v>
      </c>
      <c r="BD70" s="63">
        <f t="shared" si="16"/>
        <v>0.30267062314540061</v>
      </c>
      <c r="BE70" s="63">
        <f t="shared" si="17"/>
        <v>0</v>
      </c>
      <c r="BF70" s="63">
        <f t="shared" si="18"/>
        <v>0</v>
      </c>
      <c r="BG70" s="63">
        <f t="shared" si="19"/>
        <v>0</v>
      </c>
      <c r="BH70" s="63">
        <f t="shared" si="20"/>
        <v>0</v>
      </c>
      <c r="BI70" s="63">
        <f t="shared" si="21"/>
        <v>0</v>
      </c>
      <c r="BJ70" s="63">
        <f t="shared" si="22"/>
        <v>0</v>
      </c>
      <c r="BK70" s="63">
        <f t="shared" si="23"/>
        <v>0</v>
      </c>
      <c r="BL70" s="63">
        <f t="shared" si="24"/>
        <v>0</v>
      </c>
      <c r="BM70" s="64">
        <f t="shared" si="25"/>
        <v>0.64899014071025174</v>
      </c>
    </row>
    <row r="71" spans="12:65" hidden="1">
      <c r="L71" t="s">
        <v>46</v>
      </c>
      <c r="M71" t="s">
        <v>7</v>
      </c>
      <c r="N71" s="55">
        <f>SUM(N72:N73)</f>
        <v>0</v>
      </c>
      <c r="O71" s="55">
        <f t="shared" ref="O71:AO71" si="37">SUM(O72:O73)</f>
        <v>0</v>
      </c>
      <c r="P71" s="55">
        <f t="shared" si="37"/>
        <v>89.552238805970148</v>
      </c>
      <c r="Q71" s="55">
        <f t="shared" si="37"/>
        <v>0</v>
      </c>
      <c r="R71" s="55">
        <f t="shared" si="37"/>
        <v>0</v>
      </c>
      <c r="S71" s="55">
        <f t="shared" si="37"/>
        <v>0</v>
      </c>
      <c r="T71" s="55">
        <f t="shared" si="37"/>
        <v>358.20895522388059</v>
      </c>
      <c r="U71" s="55">
        <f t="shared" si="37"/>
        <v>0</v>
      </c>
      <c r="V71" s="55">
        <f t="shared" si="37"/>
        <v>0</v>
      </c>
      <c r="W71" s="55">
        <f t="shared" si="37"/>
        <v>28</v>
      </c>
      <c r="X71" s="55">
        <f t="shared" si="37"/>
        <v>0</v>
      </c>
      <c r="Y71" s="55">
        <f t="shared" si="37"/>
        <v>0</v>
      </c>
      <c r="Z71" s="55">
        <f t="shared" si="37"/>
        <v>0</v>
      </c>
      <c r="AA71" s="55">
        <f t="shared" si="37"/>
        <v>0</v>
      </c>
      <c r="AB71" s="55">
        <f t="shared" si="37"/>
        <v>0</v>
      </c>
      <c r="AC71" s="55">
        <f t="shared" si="37"/>
        <v>0</v>
      </c>
      <c r="AD71" s="55">
        <f t="shared" si="37"/>
        <v>0</v>
      </c>
      <c r="AE71" s="55">
        <f t="shared" si="37"/>
        <v>0</v>
      </c>
      <c r="AF71" s="55">
        <f t="shared" si="37"/>
        <v>0</v>
      </c>
      <c r="AG71" s="55">
        <f t="shared" si="37"/>
        <v>0</v>
      </c>
      <c r="AH71" s="55">
        <f t="shared" si="37"/>
        <v>0</v>
      </c>
      <c r="AI71" s="55">
        <f t="shared" si="37"/>
        <v>0</v>
      </c>
      <c r="AJ71" s="55">
        <f t="shared" si="37"/>
        <v>0</v>
      </c>
      <c r="AK71" s="55">
        <f t="shared" si="37"/>
        <v>0</v>
      </c>
      <c r="AL71" s="55">
        <f t="shared" si="37"/>
        <v>0</v>
      </c>
      <c r="AM71" s="55">
        <f t="shared" si="37"/>
        <v>0</v>
      </c>
      <c r="AN71" s="55">
        <f t="shared" si="37"/>
        <v>0</v>
      </c>
      <c r="AO71" s="55">
        <f t="shared" si="37"/>
        <v>475.76119402985074</v>
      </c>
      <c r="AP71" s="58">
        <f t="shared" ref="AP71:AP134" si="38">SUM(AL71,AI71,AE71,AA71,W71)</f>
        <v>28</v>
      </c>
      <c r="AQ71" s="60">
        <f t="shared" ref="AQ71:AQ134" si="39">SUM(AN71,AK71,AG71,AC71,Y71)</f>
        <v>0</v>
      </c>
      <c r="AR71" s="60">
        <f t="shared" ref="AR71:AR134" si="40">SUM(AM71,AJ71,AF71,AB71,X71)</f>
        <v>0</v>
      </c>
      <c r="AS71" s="60">
        <f t="shared" ref="AS71:AS134" si="41">SUM(AH71,AD71,Z71,V71)</f>
        <v>0</v>
      </c>
      <c r="AT71" s="60">
        <f t="shared" ref="AT71:AT134" si="42">S71</f>
        <v>0</v>
      </c>
      <c r="AU71" s="60">
        <f t="shared" ref="AU71:AU134" si="43">U71</f>
        <v>0</v>
      </c>
      <c r="AV71" s="60">
        <f t="shared" ref="AV71:AV134" si="44">T71</f>
        <v>358.20895522388059</v>
      </c>
      <c r="AW71" s="60">
        <f t="shared" ref="AW71:AW134" si="45">R71</f>
        <v>0</v>
      </c>
      <c r="AX71" s="60">
        <f t="shared" ref="AX71:AX134" si="46">O71</f>
        <v>0</v>
      </c>
      <c r="AY71" s="60">
        <f t="shared" ref="AY71:AY134" si="47">Q71</f>
        <v>0</v>
      </c>
      <c r="AZ71" s="60">
        <f t="shared" ref="AZ71:AZ134" si="48">P71</f>
        <v>89.552238805970148</v>
      </c>
      <c r="BA71" s="68">
        <f t="shared" ref="BA71:BA134" si="49">N71</f>
        <v>0</v>
      </c>
      <c r="BB71" s="62">
        <f t="shared" ref="BB71:BB134" si="50">AP71/$AO71</f>
        <v>5.8853055590412852E-2</v>
      </c>
      <c r="BC71" s="63">
        <f t="shared" ref="BC71:BC134" si="51">AQ71/$AO71</f>
        <v>0</v>
      </c>
      <c r="BD71" s="63">
        <f t="shared" ref="BD71:BD134" si="52">AR71/$AO71</f>
        <v>0</v>
      </c>
      <c r="BE71" s="63">
        <f t="shared" ref="BE71:BE134" si="53">AS71/$AO71</f>
        <v>0</v>
      </c>
      <c r="BF71" s="63">
        <f t="shared" ref="BF71:BF134" si="54">AT71/$AO71</f>
        <v>0</v>
      </c>
      <c r="BG71" s="63">
        <f t="shared" ref="BG71:BG134" si="55">AU71/$AO71</f>
        <v>0</v>
      </c>
      <c r="BH71" s="63">
        <f t="shared" ref="BH71:BH134" si="56">AV71/$AO71</f>
        <v>0.7529175555276697</v>
      </c>
      <c r="BI71" s="63">
        <f t="shared" ref="BI71:BI134" si="57">AW71/$AO71</f>
        <v>0</v>
      </c>
      <c r="BJ71" s="63">
        <f t="shared" ref="BJ71:BJ134" si="58">AX71/$AO71</f>
        <v>0</v>
      </c>
      <c r="BK71" s="63">
        <f t="shared" ref="BK71:BK134" si="59">AY71/$AO71</f>
        <v>0</v>
      </c>
      <c r="BL71" s="63">
        <f t="shared" ref="BL71:BL134" si="60">AZ71/$AO71</f>
        <v>0.18822938888191743</v>
      </c>
      <c r="BM71" s="64">
        <f t="shared" ref="BM71:BM134" si="61">BA71/$AO71</f>
        <v>0</v>
      </c>
    </row>
    <row r="72" spans="12:65" hidden="1">
      <c r="L72" t="s">
        <v>46</v>
      </c>
      <c r="M72" t="s">
        <v>79</v>
      </c>
      <c r="N72" s="55"/>
      <c r="O72" s="55"/>
      <c r="P72" s="55"/>
      <c r="Q72" s="55"/>
      <c r="R72" s="55"/>
      <c r="S72" s="55"/>
      <c r="T72" s="55"/>
      <c r="U72" s="55"/>
      <c r="W72" s="55">
        <v>28</v>
      </c>
      <c r="X72" s="55"/>
      <c r="Y72" s="55"/>
      <c r="Z72" s="56"/>
      <c r="AA72" s="56"/>
      <c r="AB72" s="56"/>
      <c r="AO72">
        <v>28</v>
      </c>
      <c r="AP72" s="58">
        <f t="shared" si="38"/>
        <v>28</v>
      </c>
      <c r="AQ72" s="60">
        <f t="shared" si="39"/>
        <v>0</v>
      </c>
      <c r="AR72" s="60">
        <f t="shared" si="40"/>
        <v>0</v>
      </c>
      <c r="AS72" s="60">
        <f t="shared" si="41"/>
        <v>0</v>
      </c>
      <c r="AT72" s="60">
        <f t="shared" si="42"/>
        <v>0</v>
      </c>
      <c r="AU72" s="60">
        <f t="shared" si="43"/>
        <v>0</v>
      </c>
      <c r="AV72" s="60">
        <f t="shared" si="44"/>
        <v>0</v>
      </c>
      <c r="AW72" s="60">
        <f t="shared" si="45"/>
        <v>0</v>
      </c>
      <c r="AX72" s="60">
        <f t="shared" si="46"/>
        <v>0</v>
      </c>
      <c r="AY72" s="60">
        <f t="shared" si="47"/>
        <v>0</v>
      </c>
      <c r="AZ72" s="60">
        <f t="shared" si="48"/>
        <v>0</v>
      </c>
      <c r="BA72" s="68">
        <f t="shared" si="49"/>
        <v>0</v>
      </c>
      <c r="BB72" s="62">
        <f t="shared" si="50"/>
        <v>1</v>
      </c>
      <c r="BC72" s="63">
        <f t="shared" si="51"/>
        <v>0</v>
      </c>
      <c r="BD72" s="63">
        <f t="shared" si="52"/>
        <v>0</v>
      </c>
      <c r="BE72" s="63">
        <f t="shared" si="53"/>
        <v>0</v>
      </c>
      <c r="BF72" s="63">
        <f t="shared" si="54"/>
        <v>0</v>
      </c>
      <c r="BG72" s="63">
        <f t="shared" si="55"/>
        <v>0</v>
      </c>
      <c r="BH72" s="63">
        <f t="shared" si="56"/>
        <v>0</v>
      </c>
      <c r="BI72" s="63">
        <f t="shared" si="57"/>
        <v>0</v>
      </c>
      <c r="BJ72" s="63">
        <f t="shared" si="58"/>
        <v>0</v>
      </c>
      <c r="BK72" s="63">
        <f t="shared" si="59"/>
        <v>0</v>
      </c>
      <c r="BL72" s="63">
        <f t="shared" si="60"/>
        <v>0</v>
      </c>
      <c r="BM72" s="64">
        <f t="shared" si="61"/>
        <v>0</v>
      </c>
    </row>
    <row r="73" spans="12:65" hidden="1">
      <c r="L73" t="s">
        <v>46</v>
      </c>
      <c r="M73" t="s">
        <v>77</v>
      </c>
      <c r="N73" s="55"/>
      <c r="O73" s="55"/>
      <c r="P73" s="55">
        <v>89.552238805970148</v>
      </c>
      <c r="Q73" s="55"/>
      <c r="R73" s="55"/>
      <c r="S73" s="55"/>
      <c r="T73" s="55">
        <v>358.20895522388059</v>
      </c>
      <c r="U73" s="55"/>
      <c r="W73" s="55"/>
      <c r="X73" s="55"/>
      <c r="Y73" s="55"/>
      <c r="Z73" s="56"/>
      <c r="AA73" s="56"/>
      <c r="AB73" s="56"/>
      <c r="AO73">
        <v>447.76119402985074</v>
      </c>
      <c r="AP73" s="58">
        <f t="shared" si="38"/>
        <v>0</v>
      </c>
      <c r="AQ73" s="60">
        <f t="shared" si="39"/>
        <v>0</v>
      </c>
      <c r="AR73" s="60">
        <f t="shared" si="40"/>
        <v>0</v>
      </c>
      <c r="AS73" s="60">
        <f t="shared" si="41"/>
        <v>0</v>
      </c>
      <c r="AT73" s="60">
        <f t="shared" si="42"/>
        <v>0</v>
      </c>
      <c r="AU73" s="60">
        <f t="shared" si="43"/>
        <v>0</v>
      </c>
      <c r="AV73" s="60">
        <f t="shared" si="44"/>
        <v>358.20895522388059</v>
      </c>
      <c r="AW73" s="60">
        <f t="shared" si="45"/>
        <v>0</v>
      </c>
      <c r="AX73" s="60">
        <f t="shared" si="46"/>
        <v>0</v>
      </c>
      <c r="AY73" s="60">
        <f t="shared" si="47"/>
        <v>0</v>
      </c>
      <c r="AZ73" s="60">
        <f t="shared" si="48"/>
        <v>89.552238805970148</v>
      </c>
      <c r="BA73" s="68">
        <f t="shared" si="49"/>
        <v>0</v>
      </c>
      <c r="BB73" s="62">
        <f t="shared" si="50"/>
        <v>0</v>
      </c>
      <c r="BC73" s="63">
        <f t="shared" si="51"/>
        <v>0</v>
      </c>
      <c r="BD73" s="63">
        <f t="shared" si="52"/>
        <v>0</v>
      </c>
      <c r="BE73" s="63">
        <f t="shared" si="53"/>
        <v>0</v>
      </c>
      <c r="BF73" s="63">
        <f t="shared" si="54"/>
        <v>0</v>
      </c>
      <c r="BG73" s="63">
        <f t="shared" si="55"/>
        <v>0</v>
      </c>
      <c r="BH73" s="63">
        <f t="shared" si="56"/>
        <v>0.8</v>
      </c>
      <c r="BI73" s="63">
        <f t="shared" si="57"/>
        <v>0</v>
      </c>
      <c r="BJ73" s="63">
        <f t="shared" si="58"/>
        <v>0</v>
      </c>
      <c r="BK73" s="63">
        <f t="shared" si="59"/>
        <v>0</v>
      </c>
      <c r="BL73" s="63">
        <f t="shared" si="60"/>
        <v>0.2</v>
      </c>
      <c r="BM73" s="64">
        <f t="shared" si="61"/>
        <v>0</v>
      </c>
    </row>
    <row r="74" spans="12:65" hidden="1">
      <c r="L74" t="s">
        <v>28</v>
      </c>
      <c r="M74" t="s">
        <v>7</v>
      </c>
      <c r="N74" s="55">
        <f>SUM(N75:N77)</f>
        <v>300</v>
      </c>
      <c r="O74" s="55">
        <f t="shared" ref="O74:AO74" si="62">SUM(O75:O77)</f>
        <v>10.960839160839161</v>
      </c>
      <c r="P74" s="55">
        <f t="shared" si="62"/>
        <v>0</v>
      </c>
      <c r="Q74" s="55">
        <f t="shared" si="62"/>
        <v>26.163385867863479</v>
      </c>
      <c r="R74" s="55">
        <f t="shared" si="62"/>
        <v>0</v>
      </c>
      <c r="S74" s="55">
        <f t="shared" si="62"/>
        <v>28.146853146853136</v>
      </c>
      <c r="T74" s="55">
        <f t="shared" si="62"/>
        <v>0</v>
      </c>
      <c r="U74" s="55">
        <f t="shared" si="62"/>
        <v>131.0376223776224</v>
      </c>
      <c r="V74" s="55">
        <f t="shared" si="62"/>
        <v>0</v>
      </c>
      <c r="W74" s="55">
        <f t="shared" si="62"/>
        <v>0</v>
      </c>
      <c r="X74" s="55">
        <f t="shared" si="62"/>
        <v>0</v>
      </c>
      <c r="Y74" s="55">
        <f t="shared" si="62"/>
        <v>0</v>
      </c>
      <c r="Z74" s="55">
        <f t="shared" si="62"/>
        <v>0</v>
      </c>
      <c r="AA74" s="55">
        <f t="shared" si="62"/>
        <v>0</v>
      </c>
      <c r="AB74" s="55">
        <f t="shared" si="62"/>
        <v>0</v>
      </c>
      <c r="AC74" s="55">
        <f t="shared" si="62"/>
        <v>0</v>
      </c>
      <c r="AD74" s="55">
        <f t="shared" si="62"/>
        <v>0</v>
      </c>
      <c r="AE74" s="55">
        <f t="shared" si="62"/>
        <v>0</v>
      </c>
      <c r="AF74" s="55">
        <f t="shared" si="62"/>
        <v>0</v>
      </c>
      <c r="AG74" s="55">
        <f t="shared" si="62"/>
        <v>0</v>
      </c>
      <c r="AH74" s="55">
        <f t="shared" si="62"/>
        <v>0</v>
      </c>
      <c r="AI74" s="55">
        <f t="shared" si="62"/>
        <v>0</v>
      </c>
      <c r="AJ74" s="55">
        <f t="shared" si="62"/>
        <v>0</v>
      </c>
      <c r="AK74" s="55">
        <f t="shared" si="62"/>
        <v>0</v>
      </c>
      <c r="AL74" s="55">
        <f t="shared" si="62"/>
        <v>0</v>
      </c>
      <c r="AM74" s="55">
        <f t="shared" si="62"/>
        <v>0</v>
      </c>
      <c r="AN74" s="55">
        <f t="shared" si="62"/>
        <v>0</v>
      </c>
      <c r="AO74" s="55">
        <f t="shared" si="62"/>
        <v>496.30870055317814</v>
      </c>
      <c r="AP74" s="58">
        <f t="shared" si="38"/>
        <v>0</v>
      </c>
      <c r="AQ74" s="60">
        <f t="shared" si="39"/>
        <v>0</v>
      </c>
      <c r="AR74" s="60">
        <f t="shared" si="40"/>
        <v>0</v>
      </c>
      <c r="AS74" s="60">
        <f t="shared" si="41"/>
        <v>0</v>
      </c>
      <c r="AT74" s="60">
        <f t="shared" si="42"/>
        <v>28.146853146853136</v>
      </c>
      <c r="AU74" s="60">
        <f t="shared" si="43"/>
        <v>131.0376223776224</v>
      </c>
      <c r="AV74" s="60">
        <f t="shared" si="44"/>
        <v>0</v>
      </c>
      <c r="AW74" s="60">
        <f t="shared" si="45"/>
        <v>0</v>
      </c>
      <c r="AX74" s="60">
        <f t="shared" si="46"/>
        <v>10.960839160839161</v>
      </c>
      <c r="AY74" s="60">
        <f t="shared" si="47"/>
        <v>26.163385867863479</v>
      </c>
      <c r="AZ74" s="60">
        <f t="shared" si="48"/>
        <v>0</v>
      </c>
      <c r="BA74" s="68">
        <f t="shared" si="49"/>
        <v>300</v>
      </c>
      <c r="BB74" s="62">
        <f t="shared" si="50"/>
        <v>0</v>
      </c>
      <c r="BC74" s="63">
        <f t="shared" si="51"/>
        <v>0</v>
      </c>
      <c r="BD74" s="63">
        <f t="shared" si="52"/>
        <v>0</v>
      </c>
      <c r="BE74" s="63">
        <f t="shared" si="53"/>
        <v>0</v>
      </c>
      <c r="BF74" s="63">
        <f t="shared" si="54"/>
        <v>5.6712391129716405E-2</v>
      </c>
      <c r="BG74" s="63">
        <f t="shared" si="55"/>
        <v>0.26402443122913188</v>
      </c>
      <c r="BH74" s="63">
        <f t="shared" si="56"/>
        <v>0</v>
      </c>
      <c r="BI74" s="63">
        <f t="shared" si="57"/>
        <v>0</v>
      </c>
      <c r="BJ74" s="63">
        <f t="shared" si="58"/>
        <v>2.2084720958190689E-2</v>
      </c>
      <c r="BK74" s="63">
        <f t="shared" si="59"/>
        <v>5.2715952468095295E-2</v>
      </c>
      <c r="BL74" s="63">
        <f t="shared" si="60"/>
        <v>0</v>
      </c>
      <c r="BM74" s="64">
        <f t="shared" si="61"/>
        <v>0.6044625042148658</v>
      </c>
    </row>
    <row r="75" spans="12:65" hidden="1">
      <c r="L75" t="s">
        <v>28</v>
      </c>
      <c r="M75" t="s">
        <v>76</v>
      </c>
      <c r="N75" s="55">
        <v>300</v>
      </c>
      <c r="O75" s="55"/>
      <c r="P75" s="55"/>
      <c r="Q75" s="55">
        <v>10.4</v>
      </c>
      <c r="R75" s="55"/>
      <c r="S75" s="55"/>
      <c r="T75" s="55"/>
      <c r="U75" s="55">
        <v>108.66000000000001</v>
      </c>
      <c r="W75" s="55"/>
      <c r="X75" s="55"/>
      <c r="Y75" s="55"/>
      <c r="Z75" s="56"/>
      <c r="AA75" s="56"/>
      <c r="AB75" s="56"/>
      <c r="AO75">
        <v>419.06</v>
      </c>
      <c r="AP75" s="58">
        <f t="shared" si="38"/>
        <v>0</v>
      </c>
      <c r="AQ75" s="60">
        <f t="shared" si="39"/>
        <v>0</v>
      </c>
      <c r="AR75" s="60">
        <f t="shared" si="40"/>
        <v>0</v>
      </c>
      <c r="AS75" s="60">
        <f t="shared" si="41"/>
        <v>0</v>
      </c>
      <c r="AT75" s="60">
        <f t="shared" si="42"/>
        <v>0</v>
      </c>
      <c r="AU75" s="60">
        <f t="shared" si="43"/>
        <v>108.66000000000001</v>
      </c>
      <c r="AV75" s="60">
        <f t="shared" si="44"/>
        <v>0</v>
      </c>
      <c r="AW75" s="60">
        <f t="shared" si="45"/>
        <v>0</v>
      </c>
      <c r="AX75" s="60">
        <f t="shared" si="46"/>
        <v>0</v>
      </c>
      <c r="AY75" s="60">
        <f t="shared" si="47"/>
        <v>10.4</v>
      </c>
      <c r="AZ75" s="60">
        <f t="shared" si="48"/>
        <v>0</v>
      </c>
      <c r="BA75" s="68">
        <f t="shared" si="49"/>
        <v>300</v>
      </c>
      <c r="BB75" s="62">
        <f t="shared" si="50"/>
        <v>0</v>
      </c>
      <c r="BC75" s="63">
        <f t="shared" si="51"/>
        <v>0</v>
      </c>
      <c r="BD75" s="63">
        <f t="shared" si="52"/>
        <v>0</v>
      </c>
      <c r="BE75" s="63">
        <f t="shared" si="53"/>
        <v>0</v>
      </c>
      <c r="BF75" s="63">
        <f t="shared" si="54"/>
        <v>0</v>
      </c>
      <c r="BG75" s="63">
        <f t="shared" si="55"/>
        <v>0.25929461175010743</v>
      </c>
      <c r="BH75" s="63">
        <f t="shared" si="56"/>
        <v>0</v>
      </c>
      <c r="BI75" s="63">
        <f t="shared" si="57"/>
        <v>0</v>
      </c>
      <c r="BJ75" s="63">
        <f t="shared" si="58"/>
        <v>0</v>
      </c>
      <c r="BK75" s="63">
        <f t="shared" si="59"/>
        <v>2.4817448575383001E-2</v>
      </c>
      <c r="BL75" s="63">
        <f t="shared" si="60"/>
        <v>0</v>
      </c>
      <c r="BM75" s="64">
        <f t="shared" si="61"/>
        <v>0.71588793967450959</v>
      </c>
    </row>
    <row r="76" spans="12:65" hidden="1">
      <c r="L76" t="s">
        <v>28</v>
      </c>
      <c r="M76" t="s">
        <v>78</v>
      </c>
      <c r="N76" s="55"/>
      <c r="O76" s="55">
        <v>10.960839160839161</v>
      </c>
      <c r="P76" s="55"/>
      <c r="Q76" s="55">
        <v>10.3006993006993</v>
      </c>
      <c r="R76" s="55"/>
      <c r="S76" s="55">
        <v>28.146853146853136</v>
      </c>
      <c r="T76" s="55"/>
      <c r="U76" s="55">
        <v>22.377622377622377</v>
      </c>
      <c r="W76" s="55"/>
      <c r="X76" s="55"/>
      <c r="Y76" s="55"/>
      <c r="Z76" s="56"/>
      <c r="AA76" s="56"/>
      <c r="AB76" s="56"/>
      <c r="AO76">
        <v>71.78601398601397</v>
      </c>
      <c r="AP76" s="58">
        <f t="shared" si="38"/>
        <v>0</v>
      </c>
      <c r="AQ76" s="60">
        <f t="shared" si="39"/>
        <v>0</v>
      </c>
      <c r="AR76" s="60">
        <f t="shared" si="40"/>
        <v>0</v>
      </c>
      <c r="AS76" s="60">
        <f t="shared" si="41"/>
        <v>0</v>
      </c>
      <c r="AT76" s="60">
        <f t="shared" si="42"/>
        <v>28.146853146853136</v>
      </c>
      <c r="AU76" s="60">
        <f t="shared" si="43"/>
        <v>22.377622377622377</v>
      </c>
      <c r="AV76" s="60">
        <f t="shared" si="44"/>
        <v>0</v>
      </c>
      <c r="AW76" s="60">
        <f t="shared" si="45"/>
        <v>0</v>
      </c>
      <c r="AX76" s="60">
        <f t="shared" si="46"/>
        <v>10.960839160839161</v>
      </c>
      <c r="AY76" s="60">
        <f t="shared" si="47"/>
        <v>10.3006993006993</v>
      </c>
      <c r="AZ76" s="60">
        <f t="shared" si="48"/>
        <v>0</v>
      </c>
      <c r="BA76" s="68">
        <f t="shared" si="49"/>
        <v>0</v>
      </c>
      <c r="BB76" s="62">
        <f t="shared" si="50"/>
        <v>0</v>
      </c>
      <c r="BC76" s="63">
        <f t="shared" si="51"/>
        <v>0</v>
      </c>
      <c r="BD76" s="63">
        <f t="shared" si="52"/>
        <v>0</v>
      </c>
      <c r="BE76" s="63">
        <f t="shared" si="53"/>
        <v>0</v>
      </c>
      <c r="BF76" s="63">
        <f t="shared" si="54"/>
        <v>0.39209382975821688</v>
      </c>
      <c r="BG76" s="63">
        <f t="shared" si="55"/>
        <v>0.31172677148479361</v>
      </c>
      <c r="BH76" s="63">
        <f t="shared" si="56"/>
        <v>0</v>
      </c>
      <c r="BI76" s="63">
        <f t="shared" si="57"/>
        <v>0</v>
      </c>
      <c r="BJ76" s="63">
        <f t="shared" si="58"/>
        <v>0.15268766925789548</v>
      </c>
      <c r="BK76" s="63">
        <f t="shared" si="59"/>
        <v>0.14349172949909406</v>
      </c>
      <c r="BL76" s="63">
        <f t="shared" si="60"/>
        <v>0</v>
      </c>
      <c r="BM76" s="64">
        <f t="shared" si="61"/>
        <v>0</v>
      </c>
    </row>
    <row r="77" spans="12:65" hidden="1">
      <c r="L77" t="s">
        <v>28</v>
      </c>
      <c r="M77" t="s">
        <v>77</v>
      </c>
      <c r="N77" s="55"/>
      <c r="O77" s="55"/>
      <c r="P77" s="55"/>
      <c r="Q77" s="55">
        <v>5.4626865671641793</v>
      </c>
      <c r="R77" s="55"/>
      <c r="S77" s="55"/>
      <c r="T77" s="55"/>
      <c r="U77" s="55"/>
      <c r="W77" s="55"/>
      <c r="X77" s="55"/>
      <c r="Y77" s="55"/>
      <c r="Z77" s="56"/>
      <c r="AA77" s="56"/>
      <c r="AB77" s="56"/>
      <c r="AO77">
        <v>5.4626865671641793</v>
      </c>
      <c r="AP77" s="58">
        <f t="shared" si="38"/>
        <v>0</v>
      </c>
      <c r="AQ77" s="60">
        <f t="shared" si="39"/>
        <v>0</v>
      </c>
      <c r="AR77" s="60">
        <f t="shared" si="40"/>
        <v>0</v>
      </c>
      <c r="AS77" s="60">
        <f t="shared" si="41"/>
        <v>0</v>
      </c>
      <c r="AT77" s="60">
        <f t="shared" si="42"/>
        <v>0</v>
      </c>
      <c r="AU77" s="60">
        <f t="shared" si="43"/>
        <v>0</v>
      </c>
      <c r="AV77" s="60">
        <f t="shared" si="44"/>
        <v>0</v>
      </c>
      <c r="AW77" s="60">
        <f t="shared" si="45"/>
        <v>0</v>
      </c>
      <c r="AX77" s="60">
        <f t="shared" si="46"/>
        <v>0</v>
      </c>
      <c r="AY77" s="60">
        <f t="shared" si="47"/>
        <v>5.4626865671641793</v>
      </c>
      <c r="AZ77" s="60">
        <f t="shared" si="48"/>
        <v>0</v>
      </c>
      <c r="BA77" s="68">
        <f t="shared" si="49"/>
        <v>0</v>
      </c>
      <c r="BB77" s="62">
        <f t="shared" si="50"/>
        <v>0</v>
      </c>
      <c r="BC77" s="63">
        <f t="shared" si="51"/>
        <v>0</v>
      </c>
      <c r="BD77" s="63">
        <f t="shared" si="52"/>
        <v>0</v>
      </c>
      <c r="BE77" s="63">
        <f t="shared" si="53"/>
        <v>0</v>
      </c>
      <c r="BF77" s="63">
        <f t="shared" si="54"/>
        <v>0</v>
      </c>
      <c r="BG77" s="63">
        <f t="shared" si="55"/>
        <v>0</v>
      </c>
      <c r="BH77" s="63">
        <f t="shared" si="56"/>
        <v>0</v>
      </c>
      <c r="BI77" s="63">
        <f t="shared" si="57"/>
        <v>0</v>
      </c>
      <c r="BJ77" s="63">
        <f t="shared" si="58"/>
        <v>0</v>
      </c>
      <c r="BK77" s="63">
        <f t="shared" si="59"/>
        <v>1</v>
      </c>
      <c r="BL77" s="63">
        <f t="shared" si="60"/>
        <v>0</v>
      </c>
      <c r="BM77" s="64">
        <f t="shared" si="61"/>
        <v>0</v>
      </c>
    </row>
    <row r="78" spans="12:65" hidden="1">
      <c r="L78" t="s">
        <v>29</v>
      </c>
      <c r="M78" t="s">
        <v>7</v>
      </c>
      <c r="N78" s="55">
        <f>SUM(N79:N83)</f>
        <v>11324.023717031283</v>
      </c>
      <c r="O78" s="55">
        <f t="shared" ref="O78:AO78" si="63">SUM(O79:O83)</f>
        <v>209.10065086484428</v>
      </c>
      <c r="P78" s="55">
        <f t="shared" si="63"/>
        <v>2091.1972925867831</v>
      </c>
      <c r="Q78" s="55">
        <f t="shared" si="63"/>
        <v>1132.2049954938404</v>
      </c>
      <c r="R78" s="55">
        <f t="shared" si="63"/>
        <v>2328.6023308116946</v>
      </c>
      <c r="S78" s="55">
        <f t="shared" si="63"/>
        <v>280.22841310260645</v>
      </c>
      <c r="T78" s="55">
        <f t="shared" si="63"/>
        <v>1652.4229687180537</v>
      </c>
      <c r="U78" s="55">
        <f t="shared" si="63"/>
        <v>981.26515047618523</v>
      </c>
      <c r="V78" s="55">
        <f t="shared" si="63"/>
        <v>223.88059701492537</v>
      </c>
      <c r="W78" s="55">
        <f t="shared" si="63"/>
        <v>72.007291585944216</v>
      </c>
      <c r="X78" s="55">
        <f t="shared" si="63"/>
        <v>509.57791044776116</v>
      </c>
      <c r="Y78" s="55">
        <f t="shared" si="63"/>
        <v>313.75379139935916</v>
      </c>
      <c r="Z78" s="55">
        <f t="shared" si="63"/>
        <v>1338.3582089552237</v>
      </c>
      <c r="AA78" s="55">
        <f t="shared" si="63"/>
        <v>12.361720471309512</v>
      </c>
      <c r="AB78" s="55">
        <f t="shared" si="63"/>
        <v>760.0053649560416</v>
      </c>
      <c r="AC78" s="55">
        <f t="shared" si="63"/>
        <v>99.104477611940297</v>
      </c>
      <c r="AD78" s="55">
        <f t="shared" si="63"/>
        <v>328.35820895522386</v>
      </c>
      <c r="AE78" s="55">
        <f t="shared" si="63"/>
        <v>4.1095890410958908</v>
      </c>
      <c r="AF78" s="55">
        <f t="shared" si="63"/>
        <v>1062.9134328358209</v>
      </c>
      <c r="AG78" s="55">
        <f t="shared" si="63"/>
        <v>143.9025557145778</v>
      </c>
      <c r="AH78" s="55">
        <f t="shared" si="63"/>
        <v>208.955223880597</v>
      </c>
      <c r="AI78" s="55">
        <f t="shared" si="63"/>
        <v>0</v>
      </c>
      <c r="AJ78" s="55">
        <f t="shared" si="63"/>
        <v>77.611940298507449</v>
      </c>
      <c r="AK78" s="55">
        <f t="shared" si="63"/>
        <v>33.28358208955224</v>
      </c>
      <c r="AL78" s="55">
        <f t="shared" si="63"/>
        <v>0</v>
      </c>
      <c r="AM78" s="55">
        <f t="shared" si="63"/>
        <v>0</v>
      </c>
      <c r="AN78" s="55">
        <f t="shared" si="63"/>
        <v>14.925373134328357</v>
      </c>
      <c r="AO78" s="55">
        <f t="shared" si="63"/>
        <v>25202.154787477499</v>
      </c>
      <c r="AP78" s="58">
        <f t="shared" si="38"/>
        <v>88.478601098349628</v>
      </c>
      <c r="AQ78" s="60">
        <f t="shared" si="39"/>
        <v>604.96977994975782</v>
      </c>
      <c r="AR78" s="60">
        <f t="shared" si="40"/>
        <v>2410.1086485381311</v>
      </c>
      <c r="AS78" s="60">
        <f t="shared" si="41"/>
        <v>2099.5522388059703</v>
      </c>
      <c r="AT78" s="60">
        <f t="shared" si="42"/>
        <v>280.22841310260645</v>
      </c>
      <c r="AU78" s="60">
        <f t="shared" si="43"/>
        <v>981.26515047618523</v>
      </c>
      <c r="AV78" s="60">
        <f t="shared" si="44"/>
        <v>1652.4229687180537</v>
      </c>
      <c r="AW78" s="60">
        <f t="shared" si="45"/>
        <v>2328.6023308116946</v>
      </c>
      <c r="AX78" s="60">
        <f t="shared" si="46"/>
        <v>209.10065086484428</v>
      </c>
      <c r="AY78" s="60">
        <f t="shared" si="47"/>
        <v>1132.2049954938404</v>
      </c>
      <c r="AZ78" s="60">
        <f t="shared" si="48"/>
        <v>2091.1972925867831</v>
      </c>
      <c r="BA78" s="68">
        <f t="shared" si="49"/>
        <v>11324.023717031283</v>
      </c>
      <c r="BB78" s="62">
        <f t="shared" si="50"/>
        <v>3.5107554034353072E-3</v>
      </c>
      <c r="BC78" s="63">
        <f t="shared" si="51"/>
        <v>2.4004684720465113E-2</v>
      </c>
      <c r="BD78" s="63">
        <f t="shared" si="52"/>
        <v>9.5631054918195763E-2</v>
      </c>
      <c r="BE78" s="63">
        <f t="shared" si="53"/>
        <v>8.3308441540451153E-2</v>
      </c>
      <c r="BF78" s="63">
        <f t="shared" si="54"/>
        <v>1.1119224346715265E-2</v>
      </c>
      <c r="BG78" s="63">
        <f t="shared" si="55"/>
        <v>3.8935763975378741E-2</v>
      </c>
      <c r="BH78" s="63">
        <f t="shared" si="56"/>
        <v>6.5566733584983508E-2</v>
      </c>
      <c r="BI78" s="63">
        <f t="shared" si="57"/>
        <v>9.2396953770347276E-2</v>
      </c>
      <c r="BJ78" s="63">
        <f t="shared" si="58"/>
        <v>8.2969354258844042E-3</v>
      </c>
      <c r="BK78" s="63">
        <f t="shared" si="59"/>
        <v>4.4924928246866135E-2</v>
      </c>
      <c r="BL78" s="63">
        <f t="shared" si="60"/>
        <v>8.2976924402744387E-2</v>
      </c>
      <c r="BM78" s="64">
        <f t="shared" si="61"/>
        <v>0.44932759966453301</v>
      </c>
    </row>
    <row r="79" spans="12:65" hidden="1">
      <c r="L79" t="s">
        <v>29</v>
      </c>
      <c r="M79" t="s">
        <v>75</v>
      </c>
      <c r="N79" s="55">
        <v>9915.0684931506858</v>
      </c>
      <c r="O79" s="55">
        <v>4.1095890410958908</v>
      </c>
      <c r="P79" s="55">
        <v>1248.958904109589</v>
      </c>
      <c r="Q79" s="55">
        <v>184.72602739726028</v>
      </c>
      <c r="R79" s="55">
        <v>1470.2739726027396</v>
      </c>
      <c r="S79" s="55">
        <v>4.1095890410958908</v>
      </c>
      <c r="T79" s="55">
        <v>671.50684931506862</v>
      </c>
      <c r="U79" s="55">
        <v>28.493150684931511</v>
      </c>
      <c r="W79" s="55">
        <v>2.397260273972603</v>
      </c>
      <c r="X79" s="55"/>
      <c r="Y79" s="55">
        <v>35.890410958904113</v>
      </c>
      <c r="Z79" s="56"/>
      <c r="AA79" s="56">
        <v>3.4246575342465753</v>
      </c>
      <c r="AB79" s="56">
        <v>65.753424657534254</v>
      </c>
      <c r="AE79">
        <v>4.1095890410958908</v>
      </c>
      <c r="AG79">
        <v>12.054794520547947</v>
      </c>
      <c r="AO79">
        <v>13650.876712328767</v>
      </c>
      <c r="AP79" s="58">
        <f t="shared" si="38"/>
        <v>9.9315068493150704</v>
      </c>
      <c r="AQ79" s="60">
        <f t="shared" si="39"/>
        <v>47.945205479452056</v>
      </c>
      <c r="AR79" s="60">
        <f t="shared" si="40"/>
        <v>65.753424657534254</v>
      </c>
      <c r="AS79" s="60">
        <f t="shared" si="41"/>
        <v>0</v>
      </c>
      <c r="AT79" s="60">
        <f t="shared" si="42"/>
        <v>4.1095890410958908</v>
      </c>
      <c r="AU79" s="60">
        <f t="shared" si="43"/>
        <v>28.493150684931511</v>
      </c>
      <c r="AV79" s="60">
        <f t="shared" si="44"/>
        <v>671.50684931506862</v>
      </c>
      <c r="AW79" s="60">
        <f t="shared" si="45"/>
        <v>1470.2739726027396</v>
      </c>
      <c r="AX79" s="60">
        <f t="shared" si="46"/>
        <v>4.1095890410958908</v>
      </c>
      <c r="AY79" s="60">
        <f t="shared" si="47"/>
        <v>184.72602739726028</v>
      </c>
      <c r="AZ79" s="60">
        <f t="shared" si="48"/>
        <v>1248.958904109589</v>
      </c>
      <c r="BA79" s="68">
        <f t="shared" si="49"/>
        <v>9915.0684931506858</v>
      </c>
      <c r="BB79" s="62">
        <f t="shared" si="50"/>
        <v>7.2753619116239221E-4</v>
      </c>
      <c r="BC79" s="63">
        <f t="shared" si="51"/>
        <v>3.5122436814736171E-3</v>
      </c>
      <c r="BD79" s="63">
        <f t="shared" si="52"/>
        <v>4.8167913345923893E-3</v>
      </c>
      <c r="BE79" s="63">
        <f t="shared" si="53"/>
        <v>0</v>
      </c>
      <c r="BF79" s="63">
        <f t="shared" si="54"/>
        <v>3.0104945841202433E-4</v>
      </c>
      <c r="BG79" s="63">
        <f t="shared" si="55"/>
        <v>2.0872762449900355E-3</v>
      </c>
      <c r="BH79" s="63">
        <f t="shared" si="56"/>
        <v>4.9191481504524785E-2</v>
      </c>
      <c r="BI79" s="63">
        <f t="shared" si="57"/>
        <v>0.10770546123787522</v>
      </c>
      <c r="BJ79" s="63">
        <f t="shared" si="58"/>
        <v>3.0104945841202433E-4</v>
      </c>
      <c r="BK79" s="63">
        <f t="shared" si="59"/>
        <v>1.3532173155620494E-2</v>
      </c>
      <c r="BL79" s="63">
        <f t="shared" si="60"/>
        <v>9.1492944404193005E-2</v>
      </c>
      <c r="BM79" s="64">
        <f t="shared" si="61"/>
        <v>0.7263319933287441</v>
      </c>
    </row>
    <row r="80" spans="12:65" hidden="1">
      <c r="L80" t="s">
        <v>29</v>
      </c>
      <c r="M80" t="s">
        <v>76</v>
      </c>
      <c r="N80" s="55"/>
      <c r="O80" s="55">
        <v>1.2</v>
      </c>
      <c r="P80" s="55">
        <v>306</v>
      </c>
      <c r="Q80" s="55">
        <v>384.15999999999997</v>
      </c>
      <c r="R80" s="55">
        <v>724</v>
      </c>
      <c r="S80" s="55">
        <v>25.319999999999997</v>
      </c>
      <c r="T80" s="55">
        <v>435.34</v>
      </c>
      <c r="U80" s="55">
        <v>715.13000000000022</v>
      </c>
      <c r="W80" s="55">
        <v>29.91</v>
      </c>
      <c r="X80" s="55">
        <v>273.15999999999997</v>
      </c>
      <c r="Y80" s="55">
        <v>182.40799999999999</v>
      </c>
      <c r="Z80" s="56"/>
      <c r="AA80" s="56"/>
      <c r="AB80" s="56">
        <v>116.64</v>
      </c>
      <c r="AC80">
        <v>40</v>
      </c>
      <c r="AF80">
        <v>85.6</v>
      </c>
      <c r="AG80">
        <v>60.4</v>
      </c>
      <c r="AO80">
        <v>3379.2679999999996</v>
      </c>
      <c r="AP80" s="58">
        <f t="shared" si="38"/>
        <v>29.91</v>
      </c>
      <c r="AQ80" s="60">
        <f t="shared" si="39"/>
        <v>282.80799999999999</v>
      </c>
      <c r="AR80" s="60">
        <f t="shared" si="40"/>
        <v>475.4</v>
      </c>
      <c r="AS80" s="60">
        <f t="shared" si="41"/>
        <v>0</v>
      </c>
      <c r="AT80" s="60">
        <f t="shared" si="42"/>
        <v>25.319999999999997</v>
      </c>
      <c r="AU80" s="60">
        <f t="shared" si="43"/>
        <v>715.13000000000022</v>
      </c>
      <c r="AV80" s="60">
        <f t="shared" si="44"/>
        <v>435.34</v>
      </c>
      <c r="AW80" s="60">
        <f t="shared" si="45"/>
        <v>724</v>
      </c>
      <c r="AX80" s="60">
        <f t="shared" si="46"/>
        <v>1.2</v>
      </c>
      <c r="AY80" s="60">
        <f t="shared" si="47"/>
        <v>384.15999999999997</v>
      </c>
      <c r="AZ80" s="60">
        <f t="shared" si="48"/>
        <v>306</v>
      </c>
      <c r="BA80" s="68">
        <f t="shared" si="49"/>
        <v>0</v>
      </c>
      <c r="BB80" s="62">
        <f t="shared" si="50"/>
        <v>8.8510292761627678E-3</v>
      </c>
      <c r="BC80" s="63">
        <f t="shared" si="51"/>
        <v>8.3689130308694085E-2</v>
      </c>
      <c r="BD80" s="63">
        <f t="shared" si="52"/>
        <v>0.14068135466024004</v>
      </c>
      <c r="BE80" s="63">
        <f t="shared" si="53"/>
        <v>0</v>
      </c>
      <c r="BF80" s="63">
        <f t="shared" si="54"/>
        <v>7.4927469499311682E-3</v>
      </c>
      <c r="BG80" s="63">
        <f t="shared" si="55"/>
        <v>0.21162275380348652</v>
      </c>
      <c r="BH80" s="63">
        <f t="shared" si="56"/>
        <v>0.12882671631844531</v>
      </c>
      <c r="BI80" s="63">
        <f t="shared" si="57"/>
        <v>0.21424758261256582</v>
      </c>
      <c r="BJ80" s="63">
        <f t="shared" si="58"/>
        <v>3.5510649051806491E-4</v>
      </c>
      <c r="BK80" s="63">
        <f t="shared" si="59"/>
        <v>0.11368142449784983</v>
      </c>
      <c r="BL80" s="63">
        <f t="shared" si="60"/>
        <v>9.0552155082106553E-2</v>
      </c>
      <c r="BM80" s="64">
        <f t="shared" si="61"/>
        <v>0</v>
      </c>
    </row>
    <row r="81" spans="12:65" hidden="1">
      <c r="L81" t="s">
        <v>29</v>
      </c>
      <c r="M81" t="s">
        <v>78</v>
      </c>
      <c r="N81" s="55"/>
      <c r="O81" s="55">
        <v>163.81678321678319</v>
      </c>
      <c r="P81" s="55">
        <v>104.89510489510488</v>
      </c>
      <c r="Q81" s="55">
        <v>481.46573426573445</v>
      </c>
      <c r="R81" s="55"/>
      <c r="S81" s="55">
        <v>242.65454545454534</v>
      </c>
      <c r="T81" s="55"/>
      <c r="U81" s="55">
        <v>63.55244755244756</v>
      </c>
      <c r="W81" s="55">
        <v>33.132867132867133</v>
      </c>
      <c r="X81" s="55"/>
      <c r="Y81" s="55">
        <v>35.66433566433566</v>
      </c>
      <c r="Z81" s="56"/>
      <c r="AA81" s="56">
        <v>8.9370629370629366</v>
      </c>
      <c r="AB81" s="56"/>
      <c r="AO81">
        <v>1134.1188811188813</v>
      </c>
      <c r="AP81" s="58">
        <f t="shared" si="38"/>
        <v>42.069930069930066</v>
      </c>
      <c r="AQ81" s="60">
        <f t="shared" si="39"/>
        <v>35.66433566433566</v>
      </c>
      <c r="AR81" s="60">
        <f t="shared" si="40"/>
        <v>0</v>
      </c>
      <c r="AS81" s="60">
        <f t="shared" si="41"/>
        <v>0</v>
      </c>
      <c r="AT81" s="60">
        <f t="shared" si="42"/>
        <v>242.65454545454534</v>
      </c>
      <c r="AU81" s="60">
        <f t="shared" si="43"/>
        <v>63.55244755244756</v>
      </c>
      <c r="AV81" s="60">
        <f t="shared" si="44"/>
        <v>0</v>
      </c>
      <c r="AW81" s="60">
        <f t="shared" si="45"/>
        <v>0</v>
      </c>
      <c r="AX81" s="60">
        <f t="shared" si="46"/>
        <v>163.81678321678319</v>
      </c>
      <c r="AY81" s="60">
        <f t="shared" si="47"/>
        <v>481.46573426573445</v>
      </c>
      <c r="AZ81" s="60">
        <f t="shared" si="48"/>
        <v>104.89510489510488</v>
      </c>
      <c r="BA81" s="68">
        <f t="shared" si="49"/>
        <v>0</v>
      </c>
      <c r="BB81" s="62">
        <f t="shared" si="50"/>
        <v>3.709481498837703E-2</v>
      </c>
      <c r="BC81" s="63">
        <f t="shared" si="51"/>
        <v>3.1446734780705261E-2</v>
      </c>
      <c r="BD81" s="63">
        <f t="shared" si="52"/>
        <v>0</v>
      </c>
      <c r="BE81" s="63">
        <f t="shared" si="53"/>
        <v>0</v>
      </c>
      <c r="BF81" s="63">
        <f t="shared" si="54"/>
        <v>0.21395865062677646</v>
      </c>
      <c r="BG81" s="63">
        <f t="shared" si="55"/>
        <v>5.6036848173931272E-2</v>
      </c>
      <c r="BH81" s="63">
        <f t="shared" si="56"/>
        <v>0</v>
      </c>
      <c r="BI81" s="63">
        <f t="shared" si="57"/>
        <v>0</v>
      </c>
      <c r="BJ81" s="63">
        <f t="shared" si="58"/>
        <v>0.14444410188742066</v>
      </c>
      <c r="BK81" s="63">
        <f t="shared" si="59"/>
        <v>0.42452845312895021</v>
      </c>
      <c r="BL81" s="63">
        <f t="shared" si="60"/>
        <v>9.2490396413839007E-2</v>
      </c>
      <c r="BM81" s="64">
        <f t="shared" si="61"/>
        <v>0</v>
      </c>
    </row>
    <row r="82" spans="12:65" hidden="1">
      <c r="L82" t="s">
        <v>29</v>
      </c>
      <c r="M82" t="s">
        <v>79</v>
      </c>
      <c r="N82" s="55"/>
      <c r="O82" s="55">
        <v>35.49666666666667</v>
      </c>
      <c r="P82" s="55"/>
      <c r="Q82" s="55">
        <v>25.166666666666668</v>
      </c>
      <c r="R82" s="55"/>
      <c r="S82" s="55">
        <v>3.666666666666667</v>
      </c>
      <c r="T82" s="55"/>
      <c r="U82" s="55"/>
      <c r="W82" s="55"/>
      <c r="X82" s="55"/>
      <c r="Y82" s="55"/>
      <c r="Z82" s="56"/>
      <c r="AA82" s="56"/>
      <c r="AB82" s="56"/>
      <c r="AO82">
        <v>64.330000000000013</v>
      </c>
      <c r="AP82" s="58">
        <f t="shared" si="38"/>
        <v>0</v>
      </c>
      <c r="AQ82" s="60">
        <f t="shared" si="39"/>
        <v>0</v>
      </c>
      <c r="AR82" s="60">
        <f t="shared" si="40"/>
        <v>0</v>
      </c>
      <c r="AS82" s="60">
        <f t="shared" si="41"/>
        <v>0</v>
      </c>
      <c r="AT82" s="60">
        <f t="shared" si="42"/>
        <v>3.666666666666667</v>
      </c>
      <c r="AU82" s="60">
        <f t="shared" si="43"/>
        <v>0</v>
      </c>
      <c r="AV82" s="60">
        <f t="shared" si="44"/>
        <v>0</v>
      </c>
      <c r="AW82" s="60">
        <f t="shared" si="45"/>
        <v>0</v>
      </c>
      <c r="AX82" s="60">
        <f t="shared" si="46"/>
        <v>35.49666666666667</v>
      </c>
      <c r="AY82" s="60">
        <f t="shared" si="47"/>
        <v>25.166666666666668</v>
      </c>
      <c r="AZ82" s="60">
        <f t="shared" si="48"/>
        <v>0</v>
      </c>
      <c r="BA82" s="68">
        <f t="shared" si="49"/>
        <v>0</v>
      </c>
      <c r="BB82" s="62">
        <f t="shared" si="50"/>
        <v>0</v>
      </c>
      <c r="BC82" s="63">
        <f t="shared" si="51"/>
        <v>0</v>
      </c>
      <c r="BD82" s="63">
        <f t="shared" si="52"/>
        <v>0</v>
      </c>
      <c r="BE82" s="63">
        <f t="shared" si="53"/>
        <v>0</v>
      </c>
      <c r="BF82" s="63">
        <f t="shared" si="54"/>
        <v>5.6997771905280062E-2</v>
      </c>
      <c r="BG82" s="63">
        <f t="shared" si="55"/>
        <v>0</v>
      </c>
      <c r="BH82" s="63">
        <f t="shared" si="56"/>
        <v>0</v>
      </c>
      <c r="BI82" s="63">
        <f t="shared" si="57"/>
        <v>0</v>
      </c>
      <c r="BJ82" s="63">
        <f t="shared" si="58"/>
        <v>0.55179024819938849</v>
      </c>
      <c r="BK82" s="63">
        <f t="shared" si="59"/>
        <v>0.3912119798953313</v>
      </c>
      <c r="BL82" s="63">
        <f t="shared" si="60"/>
        <v>0</v>
      </c>
      <c r="BM82" s="64">
        <f t="shared" si="61"/>
        <v>0</v>
      </c>
    </row>
    <row r="83" spans="12:65" hidden="1">
      <c r="L83" t="s">
        <v>29</v>
      </c>
      <c r="M83" t="s">
        <v>77</v>
      </c>
      <c r="N83" s="55">
        <v>1408.9552238805968</v>
      </c>
      <c r="O83" s="55">
        <v>4.4776119402985071</v>
      </c>
      <c r="P83" s="55">
        <v>431.3432835820895</v>
      </c>
      <c r="Q83" s="55">
        <v>56.686567164179102</v>
      </c>
      <c r="R83" s="55">
        <v>134.32835820895522</v>
      </c>
      <c r="S83" s="55">
        <v>4.4776119402985071</v>
      </c>
      <c r="T83" s="55">
        <v>545.576119402985</v>
      </c>
      <c r="U83" s="55">
        <v>174.08955223880596</v>
      </c>
      <c r="V83">
        <v>223.88059701492537</v>
      </c>
      <c r="W83" s="55">
        <v>6.567164179104477</v>
      </c>
      <c r="X83" s="55">
        <v>236.41791044776119</v>
      </c>
      <c r="Y83" s="55">
        <v>59.791044776119392</v>
      </c>
      <c r="Z83" s="56">
        <v>1338.3582089552237</v>
      </c>
      <c r="AA83" s="56"/>
      <c r="AB83" s="56">
        <v>577.61194029850742</v>
      </c>
      <c r="AC83">
        <v>59.104477611940297</v>
      </c>
      <c r="AD83">
        <v>328.35820895522386</v>
      </c>
      <c r="AF83">
        <v>977.313432835821</v>
      </c>
      <c r="AG83">
        <v>71.447761194029852</v>
      </c>
      <c r="AH83">
        <v>208.955223880597</v>
      </c>
      <c r="AJ83">
        <v>77.611940298507449</v>
      </c>
      <c r="AK83">
        <v>33.28358208955224</v>
      </c>
      <c r="AN83">
        <v>14.925373134328357</v>
      </c>
      <c r="AO83">
        <v>6973.5611940298522</v>
      </c>
      <c r="AP83" s="58">
        <f t="shared" si="38"/>
        <v>6.567164179104477</v>
      </c>
      <c r="AQ83" s="60">
        <f t="shared" si="39"/>
        <v>238.55223880597015</v>
      </c>
      <c r="AR83" s="60">
        <f t="shared" si="40"/>
        <v>1868.9552238805973</v>
      </c>
      <c r="AS83" s="60">
        <f t="shared" si="41"/>
        <v>2099.5522388059703</v>
      </c>
      <c r="AT83" s="60">
        <f t="shared" si="42"/>
        <v>4.4776119402985071</v>
      </c>
      <c r="AU83" s="60">
        <f t="shared" si="43"/>
        <v>174.08955223880596</v>
      </c>
      <c r="AV83" s="60">
        <f t="shared" si="44"/>
        <v>545.576119402985</v>
      </c>
      <c r="AW83" s="60">
        <f t="shared" si="45"/>
        <v>134.32835820895522</v>
      </c>
      <c r="AX83" s="60">
        <f t="shared" si="46"/>
        <v>4.4776119402985071</v>
      </c>
      <c r="AY83" s="60">
        <f t="shared" si="47"/>
        <v>56.686567164179102</v>
      </c>
      <c r="AZ83" s="60">
        <f t="shared" si="48"/>
        <v>431.3432835820895</v>
      </c>
      <c r="BA83" s="68">
        <f t="shared" si="49"/>
        <v>1408.9552238805968</v>
      </c>
      <c r="BB83" s="62">
        <f t="shared" si="50"/>
        <v>9.417231736242171E-4</v>
      </c>
      <c r="BC83" s="63">
        <f t="shared" si="51"/>
        <v>3.4208094281899686E-2</v>
      </c>
      <c r="BD83" s="63">
        <f t="shared" si="52"/>
        <v>0.26800585409369204</v>
      </c>
      <c r="BE83" s="63">
        <f t="shared" si="53"/>
        <v>0.30107317916754234</v>
      </c>
      <c r="BF83" s="63">
        <f t="shared" si="54"/>
        <v>6.4208398201651162E-4</v>
      </c>
      <c r="BG83" s="63">
        <f t="shared" si="55"/>
        <v>2.4964225220801974E-2</v>
      </c>
      <c r="BH83" s="63">
        <f t="shared" si="56"/>
        <v>7.8234936816795858E-2</v>
      </c>
      <c r="BI83" s="63">
        <f t="shared" si="57"/>
        <v>1.9262519460495349E-2</v>
      </c>
      <c r="BJ83" s="63">
        <f t="shared" si="58"/>
        <v>6.4208398201651162E-4</v>
      </c>
      <c r="BK83" s="63">
        <f t="shared" si="59"/>
        <v>8.1287832123290386E-3</v>
      </c>
      <c r="BL83" s="63">
        <f t="shared" si="60"/>
        <v>6.1854090267590617E-2</v>
      </c>
      <c r="BM83" s="64">
        <f t="shared" si="61"/>
        <v>0.20204242634119565</v>
      </c>
    </row>
    <row r="84" spans="12:65" hidden="1">
      <c r="L84" t="s">
        <v>30</v>
      </c>
      <c r="M84" t="s">
        <v>7</v>
      </c>
      <c r="N84" s="55">
        <f>SUM(N85:N89)</f>
        <v>575.34246575342468</v>
      </c>
      <c r="O84" s="55">
        <f t="shared" ref="O84:AO84" si="64">SUM(O85:O89)</f>
        <v>33.877688132762756</v>
      </c>
      <c r="P84" s="55">
        <f t="shared" si="64"/>
        <v>43.835616438356162</v>
      </c>
      <c r="Q84" s="55">
        <f t="shared" si="64"/>
        <v>71.442318534733161</v>
      </c>
      <c r="R84" s="55">
        <f t="shared" si="64"/>
        <v>0</v>
      </c>
      <c r="S84" s="55">
        <f t="shared" si="64"/>
        <v>35.977921928817445</v>
      </c>
      <c r="T84" s="55">
        <f t="shared" si="64"/>
        <v>0</v>
      </c>
      <c r="U84" s="55">
        <f t="shared" si="64"/>
        <v>130.14925373134329</v>
      </c>
      <c r="V84" s="55">
        <f t="shared" si="64"/>
        <v>0</v>
      </c>
      <c r="W84" s="55">
        <f t="shared" si="64"/>
        <v>0</v>
      </c>
      <c r="X84" s="55">
        <f t="shared" si="64"/>
        <v>0</v>
      </c>
      <c r="Y84" s="55">
        <f t="shared" si="64"/>
        <v>0</v>
      </c>
      <c r="Z84" s="55">
        <f t="shared" si="64"/>
        <v>0</v>
      </c>
      <c r="AA84" s="55">
        <f t="shared" si="64"/>
        <v>0</v>
      </c>
      <c r="AB84" s="55">
        <f t="shared" si="64"/>
        <v>0</v>
      </c>
      <c r="AC84" s="55">
        <f t="shared" si="64"/>
        <v>0</v>
      </c>
      <c r="AD84" s="55">
        <f t="shared" si="64"/>
        <v>0</v>
      </c>
      <c r="AE84" s="55">
        <f t="shared" si="64"/>
        <v>0</v>
      </c>
      <c r="AF84" s="55">
        <f t="shared" si="64"/>
        <v>0</v>
      </c>
      <c r="AG84" s="55">
        <f t="shared" si="64"/>
        <v>0</v>
      </c>
      <c r="AH84" s="55">
        <f t="shared" si="64"/>
        <v>0</v>
      </c>
      <c r="AI84" s="55">
        <f t="shared" si="64"/>
        <v>0</v>
      </c>
      <c r="AJ84" s="55">
        <f t="shared" si="64"/>
        <v>0</v>
      </c>
      <c r="AK84" s="55">
        <f t="shared" si="64"/>
        <v>0</v>
      </c>
      <c r="AL84" s="55">
        <f t="shared" si="64"/>
        <v>0</v>
      </c>
      <c r="AM84" s="55">
        <f t="shared" si="64"/>
        <v>0</v>
      </c>
      <c r="AN84" s="55">
        <f t="shared" si="64"/>
        <v>0</v>
      </c>
      <c r="AO84" s="55">
        <f t="shared" si="64"/>
        <v>890.62526451943745</v>
      </c>
      <c r="AP84" s="58">
        <f t="shared" si="38"/>
        <v>0</v>
      </c>
      <c r="AQ84" s="60">
        <f t="shared" si="39"/>
        <v>0</v>
      </c>
      <c r="AR84" s="60">
        <f t="shared" si="40"/>
        <v>0</v>
      </c>
      <c r="AS84" s="60">
        <f t="shared" si="41"/>
        <v>0</v>
      </c>
      <c r="AT84" s="60">
        <f t="shared" si="42"/>
        <v>35.977921928817445</v>
      </c>
      <c r="AU84" s="60">
        <f t="shared" si="43"/>
        <v>130.14925373134329</v>
      </c>
      <c r="AV84" s="60">
        <f t="shared" si="44"/>
        <v>0</v>
      </c>
      <c r="AW84" s="60">
        <f t="shared" si="45"/>
        <v>0</v>
      </c>
      <c r="AX84" s="60">
        <f t="shared" si="46"/>
        <v>33.877688132762756</v>
      </c>
      <c r="AY84" s="60">
        <f t="shared" si="47"/>
        <v>71.442318534733161</v>
      </c>
      <c r="AZ84" s="60">
        <f t="shared" si="48"/>
        <v>43.835616438356162</v>
      </c>
      <c r="BA84" s="68">
        <f t="shared" si="49"/>
        <v>575.34246575342468</v>
      </c>
      <c r="BB84" s="62">
        <f t="shared" si="50"/>
        <v>0</v>
      </c>
      <c r="BC84" s="63">
        <f t="shared" si="51"/>
        <v>0</v>
      </c>
      <c r="BD84" s="63">
        <f t="shared" si="52"/>
        <v>0</v>
      </c>
      <c r="BE84" s="63">
        <f t="shared" si="53"/>
        <v>0</v>
      </c>
      <c r="BF84" s="63">
        <f t="shared" si="54"/>
        <v>4.039625122046181E-2</v>
      </c>
      <c r="BG84" s="63">
        <f t="shared" si="55"/>
        <v>0.14613245201568481</v>
      </c>
      <c r="BH84" s="63">
        <f t="shared" si="56"/>
        <v>0</v>
      </c>
      <c r="BI84" s="63">
        <f t="shared" si="57"/>
        <v>0</v>
      </c>
      <c r="BJ84" s="63">
        <f t="shared" si="58"/>
        <v>3.8038094676151414E-2</v>
      </c>
      <c r="BK84" s="63">
        <f t="shared" si="59"/>
        <v>8.021591277593268E-2</v>
      </c>
      <c r="BL84" s="63">
        <f t="shared" si="60"/>
        <v>4.9218923137116406E-2</v>
      </c>
      <c r="BM84" s="64">
        <f t="shared" si="61"/>
        <v>0.64599836617465289</v>
      </c>
    </row>
    <row r="85" spans="12:65" hidden="1">
      <c r="L85" t="s">
        <v>30</v>
      </c>
      <c r="M85" t="s">
        <v>75</v>
      </c>
      <c r="N85" s="55">
        <v>575.34246575342468</v>
      </c>
      <c r="O85" s="55"/>
      <c r="P85" s="55">
        <v>43.835616438356162</v>
      </c>
      <c r="Q85" s="55">
        <v>21.917808219178081</v>
      </c>
      <c r="R85" s="55"/>
      <c r="S85" s="55"/>
      <c r="T85" s="55"/>
      <c r="U85" s="55"/>
      <c r="W85" s="55"/>
      <c r="X85" s="55"/>
      <c r="Y85" s="55"/>
      <c r="Z85" s="56"/>
      <c r="AA85" s="56"/>
      <c r="AB85" s="56"/>
      <c r="AO85">
        <v>641.09589041095887</v>
      </c>
      <c r="AP85" s="58">
        <f t="shared" si="38"/>
        <v>0</v>
      </c>
      <c r="AQ85" s="60">
        <f t="shared" si="39"/>
        <v>0</v>
      </c>
      <c r="AR85" s="60">
        <f t="shared" si="40"/>
        <v>0</v>
      </c>
      <c r="AS85" s="60">
        <f t="shared" si="41"/>
        <v>0</v>
      </c>
      <c r="AT85" s="60">
        <f t="shared" si="42"/>
        <v>0</v>
      </c>
      <c r="AU85" s="60">
        <f t="shared" si="43"/>
        <v>0</v>
      </c>
      <c r="AV85" s="60">
        <f t="shared" si="44"/>
        <v>0</v>
      </c>
      <c r="AW85" s="60">
        <f t="shared" si="45"/>
        <v>0</v>
      </c>
      <c r="AX85" s="60">
        <f t="shared" si="46"/>
        <v>0</v>
      </c>
      <c r="AY85" s="60">
        <f t="shared" si="47"/>
        <v>21.917808219178081</v>
      </c>
      <c r="AZ85" s="60">
        <f t="shared" si="48"/>
        <v>43.835616438356162</v>
      </c>
      <c r="BA85" s="68">
        <f t="shared" si="49"/>
        <v>575.34246575342468</v>
      </c>
      <c r="BB85" s="62">
        <f t="shared" si="50"/>
        <v>0</v>
      </c>
      <c r="BC85" s="63">
        <f t="shared" si="51"/>
        <v>0</v>
      </c>
      <c r="BD85" s="63">
        <f t="shared" si="52"/>
        <v>0</v>
      </c>
      <c r="BE85" s="63">
        <f t="shared" si="53"/>
        <v>0</v>
      </c>
      <c r="BF85" s="63">
        <f t="shared" si="54"/>
        <v>0</v>
      </c>
      <c r="BG85" s="63">
        <f t="shared" si="55"/>
        <v>0</v>
      </c>
      <c r="BH85" s="63">
        <f t="shared" si="56"/>
        <v>0</v>
      </c>
      <c r="BI85" s="63">
        <f t="shared" si="57"/>
        <v>0</v>
      </c>
      <c r="BJ85" s="63">
        <f t="shared" si="58"/>
        <v>0</v>
      </c>
      <c r="BK85" s="63">
        <f t="shared" si="59"/>
        <v>3.4188034188034185E-2</v>
      </c>
      <c r="BL85" s="63">
        <f t="shared" si="60"/>
        <v>6.8376068376068369E-2</v>
      </c>
      <c r="BM85" s="64">
        <f t="shared" si="61"/>
        <v>0.89743589743589747</v>
      </c>
    </row>
    <row r="86" spans="12:65" hidden="1">
      <c r="L86" t="s">
        <v>30</v>
      </c>
      <c r="M86" t="s">
        <v>76</v>
      </c>
      <c r="N86" s="55"/>
      <c r="O86" s="55"/>
      <c r="P86" s="55"/>
      <c r="Q86" s="55"/>
      <c r="R86" s="55"/>
      <c r="S86" s="55">
        <v>3.27</v>
      </c>
      <c r="T86" s="55"/>
      <c r="U86" s="55"/>
      <c r="W86" s="55"/>
      <c r="X86" s="55"/>
      <c r="Y86" s="55"/>
      <c r="Z86" s="56"/>
      <c r="AA86" s="56"/>
      <c r="AB86" s="56"/>
      <c r="AO86">
        <v>3.27</v>
      </c>
      <c r="AP86" s="58">
        <f t="shared" si="38"/>
        <v>0</v>
      </c>
      <c r="AQ86" s="60">
        <f t="shared" si="39"/>
        <v>0</v>
      </c>
      <c r="AR86" s="60">
        <f t="shared" si="40"/>
        <v>0</v>
      </c>
      <c r="AS86" s="60">
        <f t="shared" si="41"/>
        <v>0</v>
      </c>
      <c r="AT86" s="60">
        <f t="shared" si="42"/>
        <v>3.27</v>
      </c>
      <c r="AU86" s="60">
        <f t="shared" si="43"/>
        <v>0</v>
      </c>
      <c r="AV86" s="60">
        <f t="shared" si="44"/>
        <v>0</v>
      </c>
      <c r="AW86" s="60">
        <f t="shared" si="45"/>
        <v>0</v>
      </c>
      <c r="AX86" s="60">
        <f t="shared" si="46"/>
        <v>0</v>
      </c>
      <c r="AY86" s="60">
        <f t="shared" si="47"/>
        <v>0</v>
      </c>
      <c r="AZ86" s="60">
        <f t="shared" si="48"/>
        <v>0</v>
      </c>
      <c r="BA86" s="68">
        <f t="shared" si="49"/>
        <v>0</v>
      </c>
      <c r="BB86" s="62">
        <f t="shared" si="50"/>
        <v>0</v>
      </c>
      <c r="BC86" s="63">
        <f t="shared" si="51"/>
        <v>0</v>
      </c>
      <c r="BD86" s="63">
        <f t="shared" si="52"/>
        <v>0</v>
      </c>
      <c r="BE86" s="63">
        <f t="shared" si="53"/>
        <v>0</v>
      </c>
      <c r="BF86" s="63">
        <f t="shared" si="54"/>
        <v>1</v>
      </c>
      <c r="BG86" s="63">
        <f t="shared" si="55"/>
        <v>0</v>
      </c>
      <c r="BH86" s="63">
        <f t="shared" si="56"/>
        <v>0</v>
      </c>
      <c r="BI86" s="63">
        <f t="shared" si="57"/>
        <v>0</v>
      </c>
      <c r="BJ86" s="63">
        <f t="shared" si="58"/>
        <v>0</v>
      </c>
      <c r="BK86" s="63">
        <f t="shared" si="59"/>
        <v>0</v>
      </c>
      <c r="BL86" s="63">
        <f t="shared" si="60"/>
        <v>0</v>
      </c>
      <c r="BM86" s="64">
        <f t="shared" si="61"/>
        <v>0</v>
      </c>
    </row>
    <row r="87" spans="12:65" hidden="1">
      <c r="L87" t="s">
        <v>30</v>
      </c>
      <c r="M87" t="s">
        <v>78</v>
      </c>
      <c r="N87" s="55"/>
      <c r="O87" s="55">
        <v>17.756643356643355</v>
      </c>
      <c r="P87" s="55"/>
      <c r="Q87" s="55">
        <v>16.78321678321678</v>
      </c>
      <c r="R87" s="55"/>
      <c r="S87" s="55">
        <v>21.215384615384611</v>
      </c>
      <c r="T87" s="55"/>
      <c r="U87" s="55"/>
      <c r="W87" s="55"/>
      <c r="X87" s="55"/>
      <c r="Y87" s="55"/>
      <c r="Z87" s="56"/>
      <c r="AA87" s="56"/>
      <c r="AB87" s="56"/>
      <c r="AO87">
        <v>55.755244755244746</v>
      </c>
      <c r="AP87" s="58">
        <f t="shared" si="38"/>
        <v>0</v>
      </c>
      <c r="AQ87" s="60">
        <f t="shared" si="39"/>
        <v>0</v>
      </c>
      <c r="AR87" s="60">
        <f t="shared" si="40"/>
        <v>0</v>
      </c>
      <c r="AS87" s="60">
        <f t="shared" si="41"/>
        <v>0</v>
      </c>
      <c r="AT87" s="60">
        <f t="shared" si="42"/>
        <v>21.215384615384611</v>
      </c>
      <c r="AU87" s="60">
        <f t="shared" si="43"/>
        <v>0</v>
      </c>
      <c r="AV87" s="60">
        <f t="shared" si="44"/>
        <v>0</v>
      </c>
      <c r="AW87" s="60">
        <f t="shared" si="45"/>
        <v>0</v>
      </c>
      <c r="AX87" s="60">
        <f t="shared" si="46"/>
        <v>17.756643356643355</v>
      </c>
      <c r="AY87" s="60">
        <f t="shared" si="47"/>
        <v>16.78321678321678</v>
      </c>
      <c r="AZ87" s="60">
        <f t="shared" si="48"/>
        <v>0</v>
      </c>
      <c r="BA87" s="68">
        <f t="shared" si="49"/>
        <v>0</v>
      </c>
      <c r="BB87" s="62">
        <f t="shared" si="50"/>
        <v>0</v>
      </c>
      <c r="BC87" s="63">
        <f t="shared" si="51"/>
        <v>0</v>
      </c>
      <c r="BD87" s="63">
        <f t="shared" si="52"/>
        <v>0</v>
      </c>
      <c r="BE87" s="63">
        <f t="shared" si="53"/>
        <v>0</v>
      </c>
      <c r="BF87" s="63">
        <f t="shared" si="54"/>
        <v>0.38050921861281822</v>
      </c>
      <c r="BG87" s="63">
        <f t="shared" si="55"/>
        <v>0</v>
      </c>
      <c r="BH87" s="63">
        <f t="shared" si="56"/>
        <v>0</v>
      </c>
      <c r="BI87" s="63">
        <f t="shared" si="57"/>
        <v>0</v>
      </c>
      <c r="BJ87" s="63">
        <f t="shared" si="58"/>
        <v>0.31847485262761827</v>
      </c>
      <c r="BK87" s="63">
        <f t="shared" si="59"/>
        <v>0.30101592875956351</v>
      </c>
      <c r="BL87" s="63">
        <f t="shared" si="60"/>
        <v>0</v>
      </c>
      <c r="BM87" s="64">
        <f t="shared" si="61"/>
        <v>0</v>
      </c>
    </row>
    <row r="88" spans="12:65" hidden="1">
      <c r="L88" t="s">
        <v>30</v>
      </c>
      <c r="M88" t="s">
        <v>79</v>
      </c>
      <c r="N88" s="55"/>
      <c r="O88" s="55">
        <v>14.33</v>
      </c>
      <c r="P88" s="55"/>
      <c r="Q88" s="55">
        <v>7.6666666666666661</v>
      </c>
      <c r="R88" s="55"/>
      <c r="S88" s="55"/>
      <c r="T88" s="55"/>
      <c r="U88" s="55"/>
      <c r="W88" s="55"/>
      <c r="X88" s="55"/>
      <c r="Y88" s="55"/>
      <c r="Z88" s="56"/>
      <c r="AA88" s="56"/>
      <c r="AB88" s="56"/>
      <c r="AO88">
        <v>21.996666666666666</v>
      </c>
      <c r="AP88" s="58">
        <f t="shared" si="38"/>
        <v>0</v>
      </c>
      <c r="AQ88" s="60">
        <f t="shared" si="39"/>
        <v>0</v>
      </c>
      <c r="AR88" s="60">
        <f t="shared" si="40"/>
        <v>0</v>
      </c>
      <c r="AS88" s="60">
        <f t="shared" si="41"/>
        <v>0</v>
      </c>
      <c r="AT88" s="60">
        <f t="shared" si="42"/>
        <v>0</v>
      </c>
      <c r="AU88" s="60">
        <f t="shared" si="43"/>
        <v>0</v>
      </c>
      <c r="AV88" s="60">
        <f t="shared" si="44"/>
        <v>0</v>
      </c>
      <c r="AW88" s="60">
        <f t="shared" si="45"/>
        <v>0</v>
      </c>
      <c r="AX88" s="60">
        <f t="shared" si="46"/>
        <v>14.33</v>
      </c>
      <c r="AY88" s="60">
        <f t="shared" si="47"/>
        <v>7.6666666666666661</v>
      </c>
      <c r="AZ88" s="60">
        <f t="shared" si="48"/>
        <v>0</v>
      </c>
      <c r="BA88" s="68">
        <f t="shared" si="49"/>
        <v>0</v>
      </c>
      <c r="BB88" s="62">
        <f t="shared" si="50"/>
        <v>0</v>
      </c>
      <c r="BC88" s="63">
        <f t="shared" si="51"/>
        <v>0</v>
      </c>
      <c r="BD88" s="63">
        <f t="shared" si="52"/>
        <v>0</v>
      </c>
      <c r="BE88" s="63">
        <f t="shared" si="53"/>
        <v>0</v>
      </c>
      <c r="BF88" s="63">
        <f t="shared" si="54"/>
        <v>0</v>
      </c>
      <c r="BG88" s="63">
        <f t="shared" si="55"/>
        <v>0</v>
      </c>
      <c r="BH88" s="63">
        <f t="shared" si="56"/>
        <v>0</v>
      </c>
      <c r="BI88" s="63">
        <f t="shared" si="57"/>
        <v>0</v>
      </c>
      <c r="BJ88" s="63">
        <f t="shared" si="58"/>
        <v>0.651462342779209</v>
      </c>
      <c r="BK88" s="63">
        <f t="shared" si="59"/>
        <v>0.348537657220791</v>
      </c>
      <c r="BL88" s="63">
        <f t="shared" si="60"/>
        <v>0</v>
      </c>
      <c r="BM88" s="64">
        <f t="shared" si="61"/>
        <v>0</v>
      </c>
    </row>
    <row r="89" spans="12:65" hidden="1">
      <c r="L89" t="s">
        <v>30</v>
      </c>
      <c r="M89" t="s">
        <v>77</v>
      </c>
      <c r="N89" s="55"/>
      <c r="O89" s="55">
        <v>1.7910447761194028</v>
      </c>
      <c r="P89" s="55"/>
      <c r="Q89" s="55">
        <v>25.07462686567164</v>
      </c>
      <c r="R89" s="55"/>
      <c r="S89" s="55">
        <v>11.492537313432834</v>
      </c>
      <c r="T89" s="55"/>
      <c r="U89" s="55">
        <v>130.14925373134329</v>
      </c>
      <c r="W89" s="55"/>
      <c r="X89" s="55"/>
      <c r="Y89" s="55"/>
      <c r="Z89" s="56"/>
      <c r="AA89" s="56"/>
      <c r="AB89" s="56"/>
      <c r="AO89">
        <v>168.50746268656718</v>
      </c>
      <c r="AP89" s="58">
        <f t="shared" si="38"/>
        <v>0</v>
      </c>
      <c r="AQ89" s="60">
        <f t="shared" si="39"/>
        <v>0</v>
      </c>
      <c r="AR89" s="60">
        <f t="shared" si="40"/>
        <v>0</v>
      </c>
      <c r="AS89" s="60">
        <f t="shared" si="41"/>
        <v>0</v>
      </c>
      <c r="AT89" s="60">
        <f t="shared" si="42"/>
        <v>11.492537313432834</v>
      </c>
      <c r="AU89" s="60">
        <f t="shared" si="43"/>
        <v>130.14925373134329</v>
      </c>
      <c r="AV89" s="60">
        <f t="shared" si="44"/>
        <v>0</v>
      </c>
      <c r="AW89" s="60">
        <f t="shared" si="45"/>
        <v>0</v>
      </c>
      <c r="AX89" s="60">
        <f t="shared" si="46"/>
        <v>1.7910447761194028</v>
      </c>
      <c r="AY89" s="60">
        <f t="shared" si="47"/>
        <v>25.07462686567164</v>
      </c>
      <c r="AZ89" s="60">
        <f t="shared" si="48"/>
        <v>0</v>
      </c>
      <c r="BA89" s="68">
        <f t="shared" si="49"/>
        <v>0</v>
      </c>
      <c r="BB89" s="62">
        <f t="shared" si="50"/>
        <v>0</v>
      </c>
      <c r="BC89" s="63">
        <f t="shared" si="51"/>
        <v>0</v>
      </c>
      <c r="BD89" s="63">
        <f t="shared" si="52"/>
        <v>0</v>
      </c>
      <c r="BE89" s="63">
        <f t="shared" si="53"/>
        <v>0</v>
      </c>
      <c r="BF89" s="63">
        <f t="shared" si="54"/>
        <v>6.8201948627103617E-2</v>
      </c>
      <c r="BG89" s="63">
        <f t="shared" si="55"/>
        <v>0.77236492471213458</v>
      </c>
      <c r="BH89" s="63">
        <f t="shared" si="56"/>
        <v>0</v>
      </c>
      <c r="BI89" s="63">
        <f t="shared" si="57"/>
        <v>0</v>
      </c>
      <c r="BJ89" s="63">
        <f t="shared" si="58"/>
        <v>1.0628875110717447E-2</v>
      </c>
      <c r="BK89" s="63">
        <f t="shared" si="59"/>
        <v>0.14880425155004426</v>
      </c>
      <c r="BL89" s="63">
        <f t="shared" si="60"/>
        <v>0</v>
      </c>
      <c r="BM89" s="64">
        <f t="shared" si="61"/>
        <v>0</v>
      </c>
    </row>
    <row r="90" spans="12:65" hidden="1">
      <c r="L90" t="s">
        <v>31</v>
      </c>
      <c r="M90" t="s">
        <v>7</v>
      </c>
      <c r="N90" s="55">
        <f>SUM(N91:N94)</f>
        <v>0</v>
      </c>
      <c r="O90" s="55">
        <f t="shared" ref="O90:AO90" si="65">SUM(O91:O94)</f>
        <v>9.79020979020979</v>
      </c>
      <c r="P90" s="55">
        <f t="shared" si="65"/>
        <v>204.55643017787776</v>
      </c>
      <c r="Q90" s="55">
        <f t="shared" si="65"/>
        <v>20.8955223880597</v>
      </c>
      <c r="R90" s="55">
        <f t="shared" si="65"/>
        <v>0</v>
      </c>
      <c r="S90" s="55">
        <f t="shared" si="65"/>
        <v>0</v>
      </c>
      <c r="T90" s="55">
        <f t="shared" si="65"/>
        <v>74.626865671641781</v>
      </c>
      <c r="U90" s="55">
        <f t="shared" si="65"/>
        <v>7.4626865671641784</v>
      </c>
      <c r="V90" s="55">
        <f t="shared" si="65"/>
        <v>1074.6268656716418</v>
      </c>
      <c r="W90" s="55">
        <f t="shared" si="65"/>
        <v>0</v>
      </c>
      <c r="X90" s="55">
        <f t="shared" si="65"/>
        <v>0</v>
      </c>
      <c r="Y90" s="55">
        <f t="shared" si="65"/>
        <v>0</v>
      </c>
      <c r="Z90" s="55">
        <f t="shared" si="65"/>
        <v>1134.3283582089553</v>
      </c>
      <c r="AA90" s="55">
        <f t="shared" si="65"/>
        <v>0</v>
      </c>
      <c r="AB90" s="55">
        <f t="shared" si="65"/>
        <v>0</v>
      </c>
      <c r="AC90" s="55">
        <f t="shared" si="65"/>
        <v>0</v>
      </c>
      <c r="AD90" s="55">
        <f t="shared" si="65"/>
        <v>492.53731343283579</v>
      </c>
      <c r="AE90" s="55">
        <f t="shared" si="65"/>
        <v>0</v>
      </c>
      <c r="AF90" s="55">
        <f t="shared" si="65"/>
        <v>0</v>
      </c>
      <c r="AG90" s="55">
        <f t="shared" si="65"/>
        <v>0</v>
      </c>
      <c r="AH90" s="55">
        <f t="shared" si="65"/>
        <v>492.53731343283579</v>
      </c>
      <c r="AI90" s="55">
        <f t="shared" si="65"/>
        <v>0</v>
      </c>
      <c r="AJ90" s="55">
        <f t="shared" si="65"/>
        <v>35.820895522388057</v>
      </c>
      <c r="AK90" s="55">
        <f t="shared" si="65"/>
        <v>29.850746268656714</v>
      </c>
      <c r="AL90" s="55">
        <f t="shared" si="65"/>
        <v>0</v>
      </c>
      <c r="AM90" s="55">
        <f t="shared" si="65"/>
        <v>0</v>
      </c>
      <c r="AN90" s="55">
        <f t="shared" si="65"/>
        <v>0</v>
      </c>
      <c r="AO90" s="55">
        <f t="shared" si="65"/>
        <v>3577.0332071322664</v>
      </c>
      <c r="AP90" s="58">
        <f t="shared" si="38"/>
        <v>0</v>
      </c>
      <c r="AQ90" s="60">
        <f t="shared" si="39"/>
        <v>29.850746268656714</v>
      </c>
      <c r="AR90" s="60">
        <f t="shared" si="40"/>
        <v>35.820895522388057</v>
      </c>
      <c r="AS90" s="60">
        <f t="shared" si="41"/>
        <v>3194.0298507462685</v>
      </c>
      <c r="AT90" s="60">
        <f t="shared" si="42"/>
        <v>0</v>
      </c>
      <c r="AU90" s="60">
        <f t="shared" si="43"/>
        <v>7.4626865671641784</v>
      </c>
      <c r="AV90" s="60">
        <f t="shared" si="44"/>
        <v>74.626865671641781</v>
      </c>
      <c r="AW90" s="60">
        <f t="shared" si="45"/>
        <v>0</v>
      </c>
      <c r="AX90" s="60">
        <f t="shared" si="46"/>
        <v>9.79020979020979</v>
      </c>
      <c r="AY90" s="60">
        <f t="shared" si="47"/>
        <v>20.8955223880597</v>
      </c>
      <c r="AZ90" s="60">
        <f t="shared" si="48"/>
        <v>204.55643017787776</v>
      </c>
      <c r="BA90" s="68">
        <f t="shared" si="49"/>
        <v>0</v>
      </c>
      <c r="BB90" s="62">
        <f t="shared" si="50"/>
        <v>0</v>
      </c>
      <c r="BC90" s="63">
        <f t="shared" si="51"/>
        <v>8.3451129861297196E-3</v>
      </c>
      <c r="BD90" s="63">
        <f t="shared" si="52"/>
        <v>1.0014135583355663E-2</v>
      </c>
      <c r="BE90" s="63">
        <f t="shared" si="53"/>
        <v>0.89292708951587996</v>
      </c>
      <c r="BF90" s="63">
        <f t="shared" si="54"/>
        <v>0</v>
      </c>
      <c r="BG90" s="63">
        <f t="shared" si="55"/>
        <v>2.0862782465324299E-3</v>
      </c>
      <c r="BH90" s="63">
        <f t="shared" si="56"/>
        <v>2.0862782465324296E-2</v>
      </c>
      <c r="BI90" s="63">
        <f t="shared" si="57"/>
        <v>0</v>
      </c>
      <c r="BJ90" s="63">
        <f t="shared" si="58"/>
        <v>2.7369636297166701E-3</v>
      </c>
      <c r="BK90" s="63">
        <f t="shared" si="59"/>
        <v>5.841579090290803E-3</v>
      </c>
      <c r="BL90" s="63">
        <f t="shared" si="60"/>
        <v>5.718605848277046E-2</v>
      </c>
      <c r="BM90" s="64">
        <f t="shared" si="61"/>
        <v>0</v>
      </c>
    </row>
    <row r="91" spans="12:65" hidden="1">
      <c r="L91" t="s">
        <v>31</v>
      </c>
      <c r="M91" t="s">
        <v>75</v>
      </c>
      <c r="N91" s="55"/>
      <c r="O91" s="55"/>
      <c r="P91" s="55">
        <v>77.869863013698634</v>
      </c>
      <c r="Q91" s="55"/>
      <c r="R91" s="55"/>
      <c r="S91" s="55"/>
      <c r="T91" s="55"/>
      <c r="U91" s="55"/>
      <c r="W91" s="55"/>
      <c r="X91" s="55"/>
      <c r="Y91" s="55"/>
      <c r="Z91" s="56"/>
      <c r="AA91" s="56"/>
      <c r="AB91" s="56"/>
      <c r="AO91">
        <v>77.869863013698634</v>
      </c>
      <c r="AP91" s="58">
        <f t="shared" si="38"/>
        <v>0</v>
      </c>
      <c r="AQ91" s="60">
        <f t="shared" si="39"/>
        <v>0</v>
      </c>
      <c r="AR91" s="60">
        <f t="shared" si="40"/>
        <v>0</v>
      </c>
      <c r="AS91" s="60">
        <f t="shared" si="41"/>
        <v>0</v>
      </c>
      <c r="AT91" s="60">
        <f t="shared" si="42"/>
        <v>0</v>
      </c>
      <c r="AU91" s="60">
        <f t="shared" si="43"/>
        <v>0</v>
      </c>
      <c r="AV91" s="60">
        <f t="shared" si="44"/>
        <v>0</v>
      </c>
      <c r="AW91" s="60">
        <f t="shared" si="45"/>
        <v>0</v>
      </c>
      <c r="AX91" s="60">
        <f t="shared" si="46"/>
        <v>0</v>
      </c>
      <c r="AY91" s="60">
        <f t="shared" si="47"/>
        <v>0</v>
      </c>
      <c r="AZ91" s="60">
        <f t="shared" si="48"/>
        <v>77.869863013698634</v>
      </c>
      <c r="BA91" s="68">
        <f t="shared" si="49"/>
        <v>0</v>
      </c>
      <c r="BB91" s="62">
        <f t="shared" si="50"/>
        <v>0</v>
      </c>
      <c r="BC91" s="63">
        <f t="shared" si="51"/>
        <v>0</v>
      </c>
      <c r="BD91" s="63">
        <f t="shared" si="52"/>
        <v>0</v>
      </c>
      <c r="BE91" s="63">
        <f t="shared" si="53"/>
        <v>0</v>
      </c>
      <c r="BF91" s="63">
        <f t="shared" si="54"/>
        <v>0</v>
      </c>
      <c r="BG91" s="63">
        <f t="shared" si="55"/>
        <v>0</v>
      </c>
      <c r="BH91" s="63">
        <f t="shared" si="56"/>
        <v>0</v>
      </c>
      <c r="BI91" s="63">
        <f t="shared" si="57"/>
        <v>0</v>
      </c>
      <c r="BJ91" s="63">
        <f t="shared" si="58"/>
        <v>0</v>
      </c>
      <c r="BK91" s="63">
        <f t="shared" si="59"/>
        <v>0</v>
      </c>
      <c r="BL91" s="63">
        <f t="shared" si="60"/>
        <v>1</v>
      </c>
      <c r="BM91" s="64">
        <f t="shared" si="61"/>
        <v>0</v>
      </c>
    </row>
    <row r="92" spans="12:65" hidden="1">
      <c r="L92" t="s">
        <v>31</v>
      </c>
      <c r="M92" t="s">
        <v>76</v>
      </c>
      <c r="N92" s="55"/>
      <c r="O92" s="55"/>
      <c r="P92" s="55">
        <v>44</v>
      </c>
      <c r="Q92" s="55"/>
      <c r="R92" s="55"/>
      <c r="S92" s="55"/>
      <c r="T92" s="55"/>
      <c r="U92" s="55"/>
      <c r="W92" s="55"/>
      <c r="X92" s="55"/>
      <c r="Y92" s="55"/>
      <c r="Z92" s="56"/>
      <c r="AA92" s="56"/>
      <c r="AB92" s="56"/>
      <c r="AO92">
        <v>44</v>
      </c>
      <c r="AP92" s="58">
        <f t="shared" si="38"/>
        <v>0</v>
      </c>
      <c r="AQ92" s="60">
        <f t="shared" si="39"/>
        <v>0</v>
      </c>
      <c r="AR92" s="60">
        <f t="shared" si="40"/>
        <v>0</v>
      </c>
      <c r="AS92" s="60">
        <f t="shared" si="41"/>
        <v>0</v>
      </c>
      <c r="AT92" s="60">
        <f t="shared" si="42"/>
        <v>0</v>
      </c>
      <c r="AU92" s="60">
        <f t="shared" si="43"/>
        <v>0</v>
      </c>
      <c r="AV92" s="60">
        <f t="shared" si="44"/>
        <v>0</v>
      </c>
      <c r="AW92" s="60">
        <f t="shared" si="45"/>
        <v>0</v>
      </c>
      <c r="AX92" s="60">
        <f t="shared" si="46"/>
        <v>0</v>
      </c>
      <c r="AY92" s="60">
        <f t="shared" si="47"/>
        <v>0</v>
      </c>
      <c r="AZ92" s="60">
        <f t="shared" si="48"/>
        <v>44</v>
      </c>
      <c r="BA92" s="68">
        <f t="shared" si="49"/>
        <v>0</v>
      </c>
      <c r="BB92" s="62">
        <f t="shared" si="50"/>
        <v>0</v>
      </c>
      <c r="BC92" s="63">
        <f t="shared" si="51"/>
        <v>0</v>
      </c>
      <c r="BD92" s="63">
        <f t="shared" si="52"/>
        <v>0</v>
      </c>
      <c r="BE92" s="63">
        <f t="shared" si="53"/>
        <v>0</v>
      </c>
      <c r="BF92" s="63">
        <f t="shared" si="54"/>
        <v>0</v>
      </c>
      <c r="BG92" s="63">
        <f t="shared" si="55"/>
        <v>0</v>
      </c>
      <c r="BH92" s="63">
        <f t="shared" si="56"/>
        <v>0</v>
      </c>
      <c r="BI92" s="63">
        <f t="shared" si="57"/>
        <v>0</v>
      </c>
      <c r="BJ92" s="63">
        <f t="shared" si="58"/>
        <v>0</v>
      </c>
      <c r="BK92" s="63">
        <f t="shared" si="59"/>
        <v>0</v>
      </c>
      <c r="BL92" s="63">
        <f t="shared" si="60"/>
        <v>1</v>
      </c>
      <c r="BM92" s="64">
        <f t="shared" si="61"/>
        <v>0</v>
      </c>
    </row>
    <row r="93" spans="12:65" hidden="1">
      <c r="L93" t="s">
        <v>31</v>
      </c>
      <c r="M93" t="s">
        <v>78</v>
      </c>
      <c r="N93" s="55"/>
      <c r="O93" s="55">
        <v>9.79020979020979</v>
      </c>
      <c r="P93" s="55"/>
      <c r="Q93" s="55"/>
      <c r="R93" s="55"/>
      <c r="S93" s="55"/>
      <c r="T93" s="55"/>
      <c r="U93" s="55"/>
      <c r="W93" s="55"/>
      <c r="X93" s="55"/>
      <c r="Y93" s="55"/>
      <c r="Z93" s="56"/>
      <c r="AA93" s="56"/>
      <c r="AB93" s="56"/>
      <c r="AO93">
        <v>9.79020979020979</v>
      </c>
      <c r="AP93" s="58">
        <f t="shared" si="38"/>
        <v>0</v>
      </c>
      <c r="AQ93" s="60">
        <f t="shared" si="39"/>
        <v>0</v>
      </c>
      <c r="AR93" s="60">
        <f t="shared" si="40"/>
        <v>0</v>
      </c>
      <c r="AS93" s="60">
        <f t="shared" si="41"/>
        <v>0</v>
      </c>
      <c r="AT93" s="60">
        <f t="shared" si="42"/>
        <v>0</v>
      </c>
      <c r="AU93" s="60">
        <f t="shared" si="43"/>
        <v>0</v>
      </c>
      <c r="AV93" s="60">
        <f t="shared" si="44"/>
        <v>0</v>
      </c>
      <c r="AW93" s="60">
        <f t="shared" si="45"/>
        <v>0</v>
      </c>
      <c r="AX93" s="60">
        <f t="shared" si="46"/>
        <v>9.79020979020979</v>
      </c>
      <c r="AY93" s="60">
        <f t="shared" si="47"/>
        <v>0</v>
      </c>
      <c r="AZ93" s="60">
        <f t="shared" si="48"/>
        <v>0</v>
      </c>
      <c r="BA93" s="68">
        <f t="shared" si="49"/>
        <v>0</v>
      </c>
      <c r="BB93" s="62">
        <f t="shared" si="50"/>
        <v>0</v>
      </c>
      <c r="BC93" s="63">
        <f t="shared" si="51"/>
        <v>0</v>
      </c>
      <c r="BD93" s="63">
        <f t="shared" si="52"/>
        <v>0</v>
      </c>
      <c r="BE93" s="63">
        <f t="shared" si="53"/>
        <v>0</v>
      </c>
      <c r="BF93" s="63">
        <f t="shared" si="54"/>
        <v>0</v>
      </c>
      <c r="BG93" s="63">
        <f t="shared" si="55"/>
        <v>0</v>
      </c>
      <c r="BH93" s="63">
        <f t="shared" si="56"/>
        <v>0</v>
      </c>
      <c r="BI93" s="63">
        <f t="shared" si="57"/>
        <v>0</v>
      </c>
      <c r="BJ93" s="63">
        <f t="shared" si="58"/>
        <v>1</v>
      </c>
      <c r="BK93" s="63">
        <f t="shared" si="59"/>
        <v>0</v>
      </c>
      <c r="BL93" s="63">
        <f t="shared" si="60"/>
        <v>0</v>
      </c>
      <c r="BM93" s="64">
        <f t="shared" si="61"/>
        <v>0</v>
      </c>
    </row>
    <row r="94" spans="12:65" hidden="1">
      <c r="L94" t="s">
        <v>31</v>
      </c>
      <c r="M94" t="s">
        <v>77</v>
      </c>
      <c r="N94" s="55"/>
      <c r="O94" s="55"/>
      <c r="P94" s="55">
        <v>82.68656716417911</v>
      </c>
      <c r="Q94" s="55">
        <v>20.8955223880597</v>
      </c>
      <c r="R94" s="55"/>
      <c r="S94" s="55"/>
      <c r="T94" s="55">
        <v>74.626865671641781</v>
      </c>
      <c r="U94" s="55">
        <v>7.4626865671641784</v>
      </c>
      <c r="V94">
        <v>1074.6268656716418</v>
      </c>
      <c r="W94" s="55"/>
      <c r="X94" s="55"/>
      <c r="Y94" s="55"/>
      <c r="Z94" s="56">
        <v>1134.3283582089553</v>
      </c>
      <c r="AA94" s="56"/>
      <c r="AB94" s="56"/>
      <c r="AD94">
        <v>492.53731343283579</v>
      </c>
      <c r="AH94">
        <v>492.53731343283579</v>
      </c>
      <c r="AJ94">
        <v>35.820895522388057</v>
      </c>
      <c r="AK94">
        <v>29.850746268656714</v>
      </c>
      <c r="AO94">
        <v>3445.373134328358</v>
      </c>
      <c r="AP94" s="58">
        <f t="shared" si="38"/>
        <v>0</v>
      </c>
      <c r="AQ94" s="60">
        <f t="shared" si="39"/>
        <v>29.850746268656714</v>
      </c>
      <c r="AR94" s="60">
        <f t="shared" si="40"/>
        <v>35.820895522388057</v>
      </c>
      <c r="AS94" s="60">
        <f t="shared" si="41"/>
        <v>3194.0298507462685</v>
      </c>
      <c r="AT94" s="60">
        <f t="shared" si="42"/>
        <v>0</v>
      </c>
      <c r="AU94" s="60">
        <f t="shared" si="43"/>
        <v>7.4626865671641784</v>
      </c>
      <c r="AV94" s="60">
        <f t="shared" si="44"/>
        <v>74.626865671641781</v>
      </c>
      <c r="AW94" s="60">
        <f t="shared" si="45"/>
        <v>0</v>
      </c>
      <c r="AX94" s="60">
        <f t="shared" si="46"/>
        <v>0</v>
      </c>
      <c r="AY94" s="60">
        <f t="shared" si="47"/>
        <v>20.8955223880597</v>
      </c>
      <c r="AZ94" s="60">
        <f t="shared" si="48"/>
        <v>82.68656716417911</v>
      </c>
      <c r="BA94" s="68">
        <f t="shared" si="49"/>
        <v>0</v>
      </c>
      <c r="BB94" s="62">
        <f t="shared" si="50"/>
        <v>0</v>
      </c>
      <c r="BC94" s="63">
        <f t="shared" si="51"/>
        <v>8.664009703690868E-3</v>
      </c>
      <c r="BD94" s="63">
        <f t="shared" si="52"/>
        <v>1.0396811644429042E-2</v>
      </c>
      <c r="BE94" s="63">
        <f t="shared" si="53"/>
        <v>0.92704903829492291</v>
      </c>
      <c r="BF94" s="63">
        <f t="shared" si="54"/>
        <v>0</v>
      </c>
      <c r="BG94" s="63">
        <f t="shared" si="55"/>
        <v>2.166002425922717E-3</v>
      </c>
      <c r="BH94" s="63">
        <f t="shared" si="56"/>
        <v>2.1660024259227167E-2</v>
      </c>
      <c r="BI94" s="63">
        <f t="shared" si="57"/>
        <v>0</v>
      </c>
      <c r="BJ94" s="63">
        <f t="shared" si="58"/>
        <v>0</v>
      </c>
      <c r="BK94" s="63">
        <f t="shared" si="59"/>
        <v>6.064806792583608E-3</v>
      </c>
      <c r="BL94" s="63">
        <f t="shared" si="60"/>
        <v>2.3999306879223709E-2</v>
      </c>
      <c r="BM94" s="64">
        <f t="shared" si="61"/>
        <v>0</v>
      </c>
    </row>
    <row r="95" spans="12:65" hidden="1">
      <c r="L95" t="s">
        <v>32</v>
      </c>
      <c r="M95" t="s">
        <v>7</v>
      </c>
      <c r="N95" s="55">
        <f>SUM(N96:N99)</f>
        <v>0</v>
      </c>
      <c r="O95" s="55">
        <f t="shared" ref="O95:AO95" si="66">SUM(O96:O99)</f>
        <v>1.8181818181818181</v>
      </c>
      <c r="P95" s="55">
        <f t="shared" si="66"/>
        <v>45.671641791044777</v>
      </c>
      <c r="Q95" s="55">
        <f t="shared" si="66"/>
        <v>0</v>
      </c>
      <c r="R95" s="55">
        <f t="shared" si="66"/>
        <v>527.39726027397262</v>
      </c>
      <c r="S95" s="55">
        <f t="shared" si="66"/>
        <v>57.201398601398601</v>
      </c>
      <c r="T95" s="55">
        <f t="shared" si="66"/>
        <v>0</v>
      </c>
      <c r="U95" s="55">
        <f t="shared" si="66"/>
        <v>55.400000000000006</v>
      </c>
      <c r="V95" s="55">
        <f t="shared" si="66"/>
        <v>0</v>
      </c>
      <c r="W95" s="55">
        <f t="shared" si="66"/>
        <v>0</v>
      </c>
      <c r="X95" s="55">
        <f t="shared" si="66"/>
        <v>0</v>
      </c>
      <c r="Y95" s="55">
        <f t="shared" si="66"/>
        <v>0</v>
      </c>
      <c r="Z95" s="55">
        <f t="shared" si="66"/>
        <v>0</v>
      </c>
      <c r="AA95" s="55">
        <f t="shared" si="66"/>
        <v>0</v>
      </c>
      <c r="AB95" s="55">
        <f t="shared" si="66"/>
        <v>0</v>
      </c>
      <c r="AC95" s="55">
        <f t="shared" si="66"/>
        <v>0</v>
      </c>
      <c r="AD95" s="55">
        <f t="shared" si="66"/>
        <v>0</v>
      </c>
      <c r="AE95" s="55">
        <f t="shared" si="66"/>
        <v>0</v>
      </c>
      <c r="AF95" s="55">
        <f t="shared" si="66"/>
        <v>0</v>
      </c>
      <c r="AG95" s="55">
        <f t="shared" si="66"/>
        <v>0</v>
      </c>
      <c r="AH95" s="55">
        <f t="shared" si="66"/>
        <v>0</v>
      </c>
      <c r="AI95" s="55">
        <f t="shared" si="66"/>
        <v>0</v>
      </c>
      <c r="AJ95" s="55">
        <f t="shared" si="66"/>
        <v>0</v>
      </c>
      <c r="AK95" s="55">
        <f t="shared" si="66"/>
        <v>0</v>
      </c>
      <c r="AL95" s="55">
        <f t="shared" si="66"/>
        <v>0</v>
      </c>
      <c r="AM95" s="55">
        <f t="shared" si="66"/>
        <v>0</v>
      </c>
      <c r="AN95" s="55">
        <f t="shared" si="66"/>
        <v>0</v>
      </c>
      <c r="AO95" s="55">
        <f t="shared" si="66"/>
        <v>687.48848248459774</v>
      </c>
      <c r="AP95" s="58">
        <f t="shared" si="38"/>
        <v>0</v>
      </c>
      <c r="AQ95" s="60">
        <f t="shared" si="39"/>
        <v>0</v>
      </c>
      <c r="AR95" s="60">
        <f t="shared" si="40"/>
        <v>0</v>
      </c>
      <c r="AS95" s="60">
        <f t="shared" si="41"/>
        <v>0</v>
      </c>
      <c r="AT95" s="60">
        <f t="shared" si="42"/>
        <v>57.201398601398601</v>
      </c>
      <c r="AU95" s="60">
        <f t="shared" si="43"/>
        <v>55.400000000000006</v>
      </c>
      <c r="AV95" s="60">
        <f t="shared" si="44"/>
        <v>0</v>
      </c>
      <c r="AW95" s="60">
        <f t="shared" si="45"/>
        <v>527.39726027397262</v>
      </c>
      <c r="AX95" s="60">
        <f t="shared" si="46"/>
        <v>1.8181818181818181</v>
      </c>
      <c r="AY95" s="60">
        <f t="shared" si="47"/>
        <v>0</v>
      </c>
      <c r="AZ95" s="60">
        <f t="shared" si="48"/>
        <v>45.671641791044777</v>
      </c>
      <c r="BA95" s="68">
        <f t="shared" si="49"/>
        <v>0</v>
      </c>
      <c r="BB95" s="62">
        <f t="shared" si="50"/>
        <v>0</v>
      </c>
      <c r="BC95" s="63">
        <f t="shared" si="51"/>
        <v>0</v>
      </c>
      <c r="BD95" s="63">
        <f t="shared" si="52"/>
        <v>0</v>
      </c>
      <c r="BE95" s="63">
        <f t="shared" si="53"/>
        <v>0</v>
      </c>
      <c r="BF95" s="63">
        <f t="shared" si="54"/>
        <v>8.3203428215512132E-2</v>
      </c>
      <c r="BG95" s="63">
        <f t="shared" si="55"/>
        <v>8.058316817146266E-2</v>
      </c>
      <c r="BH95" s="63">
        <f t="shared" si="56"/>
        <v>0</v>
      </c>
      <c r="BI95" s="63">
        <f t="shared" si="57"/>
        <v>0.76713613931094216</v>
      </c>
      <c r="BJ95" s="63">
        <f t="shared" si="58"/>
        <v>2.6446724047083248E-3</v>
      </c>
      <c r="BK95" s="63">
        <f t="shared" si="59"/>
        <v>0</v>
      </c>
      <c r="BL95" s="63">
        <f t="shared" si="60"/>
        <v>6.6432591897374785E-2</v>
      </c>
      <c r="BM95" s="64">
        <f t="shared" si="61"/>
        <v>0</v>
      </c>
    </row>
    <row r="96" spans="12:65" hidden="1">
      <c r="L96" t="s">
        <v>32</v>
      </c>
      <c r="M96" t="s">
        <v>75</v>
      </c>
      <c r="N96" s="55"/>
      <c r="O96" s="55"/>
      <c r="P96" s="55"/>
      <c r="Q96" s="55"/>
      <c r="R96" s="55">
        <v>527.39726027397262</v>
      </c>
      <c r="S96" s="55"/>
      <c r="T96" s="55"/>
      <c r="U96" s="55"/>
      <c r="W96" s="55"/>
      <c r="X96" s="55"/>
      <c r="Y96" s="55"/>
      <c r="Z96" s="56"/>
      <c r="AA96" s="56"/>
      <c r="AB96" s="56"/>
      <c r="AO96">
        <v>527.39726027397262</v>
      </c>
      <c r="AP96" s="58">
        <f t="shared" si="38"/>
        <v>0</v>
      </c>
      <c r="AQ96" s="60">
        <f t="shared" si="39"/>
        <v>0</v>
      </c>
      <c r="AR96" s="60">
        <f t="shared" si="40"/>
        <v>0</v>
      </c>
      <c r="AS96" s="60">
        <f t="shared" si="41"/>
        <v>0</v>
      </c>
      <c r="AT96" s="60">
        <f t="shared" si="42"/>
        <v>0</v>
      </c>
      <c r="AU96" s="60">
        <f t="shared" si="43"/>
        <v>0</v>
      </c>
      <c r="AV96" s="60">
        <f t="shared" si="44"/>
        <v>0</v>
      </c>
      <c r="AW96" s="60">
        <f t="shared" si="45"/>
        <v>527.39726027397262</v>
      </c>
      <c r="AX96" s="60">
        <f t="shared" si="46"/>
        <v>0</v>
      </c>
      <c r="AY96" s="60">
        <f t="shared" si="47"/>
        <v>0</v>
      </c>
      <c r="AZ96" s="60">
        <f t="shared" si="48"/>
        <v>0</v>
      </c>
      <c r="BA96" s="68">
        <f t="shared" si="49"/>
        <v>0</v>
      </c>
      <c r="BB96" s="62">
        <f t="shared" si="50"/>
        <v>0</v>
      </c>
      <c r="BC96" s="63">
        <f t="shared" si="51"/>
        <v>0</v>
      </c>
      <c r="BD96" s="63">
        <f t="shared" si="52"/>
        <v>0</v>
      </c>
      <c r="BE96" s="63">
        <f t="shared" si="53"/>
        <v>0</v>
      </c>
      <c r="BF96" s="63">
        <f t="shared" si="54"/>
        <v>0</v>
      </c>
      <c r="BG96" s="63">
        <f t="shared" si="55"/>
        <v>0</v>
      </c>
      <c r="BH96" s="63">
        <f t="shared" si="56"/>
        <v>0</v>
      </c>
      <c r="BI96" s="63">
        <f t="shared" si="57"/>
        <v>1</v>
      </c>
      <c r="BJ96" s="63">
        <f t="shared" si="58"/>
        <v>0</v>
      </c>
      <c r="BK96" s="63">
        <f t="shared" si="59"/>
        <v>0</v>
      </c>
      <c r="BL96" s="63">
        <f t="shared" si="60"/>
        <v>0</v>
      </c>
      <c r="BM96" s="64">
        <f t="shared" si="61"/>
        <v>0</v>
      </c>
    </row>
    <row r="97" spans="12:65" hidden="1">
      <c r="L97" t="s">
        <v>32</v>
      </c>
      <c r="M97" t="s">
        <v>76</v>
      </c>
      <c r="N97" s="55"/>
      <c r="O97" s="55"/>
      <c r="P97" s="55"/>
      <c r="Q97" s="55"/>
      <c r="R97" s="55"/>
      <c r="S97" s="55"/>
      <c r="T97" s="55"/>
      <c r="U97" s="55">
        <v>55.400000000000006</v>
      </c>
      <c r="W97" s="55"/>
      <c r="X97" s="55"/>
      <c r="Y97" s="55"/>
      <c r="Z97" s="56"/>
      <c r="AA97" s="56"/>
      <c r="AB97" s="56"/>
      <c r="AO97">
        <v>55.400000000000006</v>
      </c>
      <c r="AP97" s="58">
        <f t="shared" si="38"/>
        <v>0</v>
      </c>
      <c r="AQ97" s="60">
        <f t="shared" si="39"/>
        <v>0</v>
      </c>
      <c r="AR97" s="60">
        <f t="shared" si="40"/>
        <v>0</v>
      </c>
      <c r="AS97" s="60">
        <f t="shared" si="41"/>
        <v>0</v>
      </c>
      <c r="AT97" s="60">
        <f t="shared" si="42"/>
        <v>0</v>
      </c>
      <c r="AU97" s="60">
        <f t="shared" si="43"/>
        <v>55.400000000000006</v>
      </c>
      <c r="AV97" s="60">
        <f t="shared" si="44"/>
        <v>0</v>
      </c>
      <c r="AW97" s="60">
        <f t="shared" si="45"/>
        <v>0</v>
      </c>
      <c r="AX97" s="60">
        <f t="shared" si="46"/>
        <v>0</v>
      </c>
      <c r="AY97" s="60">
        <f t="shared" si="47"/>
        <v>0</v>
      </c>
      <c r="AZ97" s="60">
        <f t="shared" si="48"/>
        <v>0</v>
      </c>
      <c r="BA97" s="68">
        <f t="shared" si="49"/>
        <v>0</v>
      </c>
      <c r="BB97" s="62">
        <f t="shared" si="50"/>
        <v>0</v>
      </c>
      <c r="BC97" s="63">
        <f t="shared" si="51"/>
        <v>0</v>
      </c>
      <c r="BD97" s="63">
        <f t="shared" si="52"/>
        <v>0</v>
      </c>
      <c r="BE97" s="63">
        <f t="shared" si="53"/>
        <v>0</v>
      </c>
      <c r="BF97" s="63">
        <f t="shared" si="54"/>
        <v>0</v>
      </c>
      <c r="BG97" s="63">
        <f t="shared" si="55"/>
        <v>1</v>
      </c>
      <c r="BH97" s="63">
        <f t="shared" si="56"/>
        <v>0</v>
      </c>
      <c r="BI97" s="63">
        <f t="shared" si="57"/>
        <v>0</v>
      </c>
      <c r="BJ97" s="63">
        <f t="shared" si="58"/>
        <v>0</v>
      </c>
      <c r="BK97" s="63">
        <f t="shared" si="59"/>
        <v>0</v>
      </c>
      <c r="BL97" s="63">
        <f t="shared" si="60"/>
        <v>0</v>
      </c>
      <c r="BM97" s="64">
        <f t="shared" si="61"/>
        <v>0</v>
      </c>
    </row>
    <row r="98" spans="12:65" hidden="1">
      <c r="L98" t="s">
        <v>32</v>
      </c>
      <c r="M98" t="s">
        <v>78</v>
      </c>
      <c r="N98" s="55"/>
      <c r="O98" s="55">
        <v>1.8181818181818181</v>
      </c>
      <c r="P98" s="55"/>
      <c r="Q98" s="55"/>
      <c r="R98" s="55"/>
      <c r="S98" s="55">
        <v>57.201398601398601</v>
      </c>
      <c r="T98" s="55"/>
      <c r="U98" s="55"/>
      <c r="W98" s="55"/>
      <c r="X98" s="55"/>
      <c r="Y98" s="55"/>
      <c r="Z98" s="56"/>
      <c r="AA98" s="56"/>
      <c r="AB98" s="56"/>
      <c r="AO98">
        <v>59.019580419580421</v>
      </c>
      <c r="AP98" s="58">
        <f t="shared" si="38"/>
        <v>0</v>
      </c>
      <c r="AQ98" s="60">
        <f t="shared" si="39"/>
        <v>0</v>
      </c>
      <c r="AR98" s="60">
        <f t="shared" si="40"/>
        <v>0</v>
      </c>
      <c r="AS98" s="60">
        <f t="shared" si="41"/>
        <v>0</v>
      </c>
      <c r="AT98" s="60">
        <f t="shared" si="42"/>
        <v>57.201398601398601</v>
      </c>
      <c r="AU98" s="60">
        <f t="shared" si="43"/>
        <v>0</v>
      </c>
      <c r="AV98" s="60">
        <f t="shared" si="44"/>
        <v>0</v>
      </c>
      <c r="AW98" s="60">
        <f t="shared" si="45"/>
        <v>0</v>
      </c>
      <c r="AX98" s="60">
        <f t="shared" si="46"/>
        <v>1.8181818181818181</v>
      </c>
      <c r="AY98" s="60">
        <f t="shared" si="47"/>
        <v>0</v>
      </c>
      <c r="AZ98" s="60">
        <f t="shared" si="48"/>
        <v>0</v>
      </c>
      <c r="BA98" s="68">
        <f t="shared" si="49"/>
        <v>0</v>
      </c>
      <c r="BB98" s="62">
        <f t="shared" si="50"/>
        <v>0</v>
      </c>
      <c r="BC98" s="63">
        <f t="shared" si="51"/>
        <v>0</v>
      </c>
      <c r="BD98" s="63">
        <f t="shared" si="52"/>
        <v>0</v>
      </c>
      <c r="BE98" s="63">
        <f t="shared" si="53"/>
        <v>0</v>
      </c>
      <c r="BF98" s="63">
        <f t="shared" si="54"/>
        <v>0.96919358278632195</v>
      </c>
      <c r="BG98" s="63">
        <f t="shared" si="55"/>
        <v>0</v>
      </c>
      <c r="BH98" s="63">
        <f t="shared" si="56"/>
        <v>0</v>
      </c>
      <c r="BI98" s="63">
        <f t="shared" si="57"/>
        <v>0</v>
      </c>
      <c r="BJ98" s="63">
        <f t="shared" si="58"/>
        <v>3.0806417213678047E-2</v>
      </c>
      <c r="BK98" s="63">
        <f t="shared" si="59"/>
        <v>0</v>
      </c>
      <c r="BL98" s="63">
        <f t="shared" si="60"/>
        <v>0</v>
      </c>
      <c r="BM98" s="64">
        <f t="shared" si="61"/>
        <v>0</v>
      </c>
    </row>
    <row r="99" spans="12:65" hidden="1">
      <c r="L99" t="s">
        <v>32</v>
      </c>
      <c r="M99" t="s">
        <v>77</v>
      </c>
      <c r="N99" s="55"/>
      <c r="O99" s="55"/>
      <c r="P99" s="55">
        <v>45.671641791044777</v>
      </c>
      <c r="Q99" s="55"/>
      <c r="R99" s="55"/>
      <c r="S99" s="55"/>
      <c r="T99" s="55"/>
      <c r="U99" s="55"/>
      <c r="W99" s="55"/>
      <c r="X99" s="55"/>
      <c r="Y99" s="55"/>
      <c r="Z99" s="56"/>
      <c r="AA99" s="56"/>
      <c r="AB99" s="56"/>
      <c r="AO99">
        <v>45.671641791044777</v>
      </c>
      <c r="AP99" s="58">
        <f t="shared" si="38"/>
        <v>0</v>
      </c>
      <c r="AQ99" s="60">
        <f t="shared" si="39"/>
        <v>0</v>
      </c>
      <c r="AR99" s="60">
        <f t="shared" si="40"/>
        <v>0</v>
      </c>
      <c r="AS99" s="60">
        <f t="shared" si="41"/>
        <v>0</v>
      </c>
      <c r="AT99" s="60">
        <f t="shared" si="42"/>
        <v>0</v>
      </c>
      <c r="AU99" s="60">
        <f t="shared" si="43"/>
        <v>0</v>
      </c>
      <c r="AV99" s="60">
        <f t="shared" si="44"/>
        <v>0</v>
      </c>
      <c r="AW99" s="60">
        <f t="shared" si="45"/>
        <v>0</v>
      </c>
      <c r="AX99" s="60">
        <f t="shared" si="46"/>
        <v>0</v>
      </c>
      <c r="AY99" s="60">
        <f t="shared" si="47"/>
        <v>0</v>
      </c>
      <c r="AZ99" s="60">
        <f t="shared" si="48"/>
        <v>45.671641791044777</v>
      </c>
      <c r="BA99" s="68">
        <f t="shared" si="49"/>
        <v>0</v>
      </c>
      <c r="BB99" s="62">
        <f t="shared" si="50"/>
        <v>0</v>
      </c>
      <c r="BC99" s="63">
        <f t="shared" si="51"/>
        <v>0</v>
      </c>
      <c r="BD99" s="63">
        <f t="shared" si="52"/>
        <v>0</v>
      </c>
      <c r="BE99" s="63">
        <f t="shared" si="53"/>
        <v>0</v>
      </c>
      <c r="BF99" s="63">
        <f t="shared" si="54"/>
        <v>0</v>
      </c>
      <c r="BG99" s="63">
        <f t="shared" si="55"/>
        <v>0</v>
      </c>
      <c r="BH99" s="63">
        <f t="shared" si="56"/>
        <v>0</v>
      </c>
      <c r="BI99" s="63">
        <f t="shared" si="57"/>
        <v>0</v>
      </c>
      <c r="BJ99" s="63">
        <f t="shared" si="58"/>
        <v>0</v>
      </c>
      <c r="BK99" s="63">
        <f t="shared" si="59"/>
        <v>0</v>
      </c>
      <c r="BL99" s="63">
        <f t="shared" si="60"/>
        <v>1</v>
      </c>
      <c r="BM99" s="64">
        <f t="shared" si="61"/>
        <v>0</v>
      </c>
    </row>
    <row r="100" spans="12:65" hidden="1">
      <c r="L100" t="s">
        <v>33</v>
      </c>
      <c r="M100" t="s">
        <v>7</v>
      </c>
      <c r="N100" s="55">
        <f>SUM(N101)</f>
        <v>0</v>
      </c>
      <c r="O100" s="55">
        <f t="shared" ref="O100:AO100" si="67">SUM(O101)</f>
        <v>2.3776223776223775</v>
      </c>
      <c r="P100" s="55">
        <f t="shared" si="67"/>
        <v>0</v>
      </c>
      <c r="Q100" s="55">
        <f t="shared" si="67"/>
        <v>0</v>
      </c>
      <c r="R100" s="55">
        <f t="shared" si="67"/>
        <v>0</v>
      </c>
      <c r="S100" s="55">
        <f t="shared" si="67"/>
        <v>0</v>
      </c>
      <c r="T100" s="55">
        <f t="shared" si="67"/>
        <v>0</v>
      </c>
      <c r="U100" s="55">
        <f t="shared" si="67"/>
        <v>0</v>
      </c>
      <c r="V100" s="55">
        <f t="shared" si="67"/>
        <v>0</v>
      </c>
      <c r="W100" s="55">
        <f t="shared" si="67"/>
        <v>0</v>
      </c>
      <c r="X100" s="55">
        <f t="shared" si="67"/>
        <v>0</v>
      </c>
      <c r="Y100" s="55">
        <f t="shared" si="67"/>
        <v>0</v>
      </c>
      <c r="Z100" s="55">
        <f t="shared" si="67"/>
        <v>0</v>
      </c>
      <c r="AA100" s="55">
        <f t="shared" si="67"/>
        <v>0</v>
      </c>
      <c r="AB100" s="55">
        <f t="shared" si="67"/>
        <v>0</v>
      </c>
      <c r="AC100" s="55">
        <f t="shared" si="67"/>
        <v>0</v>
      </c>
      <c r="AD100" s="55">
        <f t="shared" si="67"/>
        <v>0</v>
      </c>
      <c r="AE100" s="55">
        <f t="shared" si="67"/>
        <v>0</v>
      </c>
      <c r="AF100" s="55">
        <f t="shared" si="67"/>
        <v>0</v>
      </c>
      <c r="AG100" s="55">
        <f t="shared" si="67"/>
        <v>0</v>
      </c>
      <c r="AH100" s="55">
        <f t="shared" si="67"/>
        <v>0</v>
      </c>
      <c r="AI100" s="55">
        <f t="shared" si="67"/>
        <v>0</v>
      </c>
      <c r="AJ100" s="55">
        <f t="shared" si="67"/>
        <v>0</v>
      </c>
      <c r="AK100" s="55">
        <f t="shared" si="67"/>
        <v>0</v>
      </c>
      <c r="AL100" s="55">
        <f t="shared" si="67"/>
        <v>0</v>
      </c>
      <c r="AM100" s="55">
        <f t="shared" si="67"/>
        <v>0</v>
      </c>
      <c r="AN100" s="55">
        <f t="shared" si="67"/>
        <v>0</v>
      </c>
      <c r="AO100" s="55">
        <f t="shared" si="67"/>
        <v>2.3776223776223775</v>
      </c>
      <c r="AP100" s="58">
        <f t="shared" si="38"/>
        <v>0</v>
      </c>
      <c r="AQ100" s="60">
        <f t="shared" si="39"/>
        <v>0</v>
      </c>
      <c r="AR100" s="60">
        <f t="shared" si="40"/>
        <v>0</v>
      </c>
      <c r="AS100" s="60">
        <f t="shared" si="41"/>
        <v>0</v>
      </c>
      <c r="AT100" s="60">
        <f t="shared" si="42"/>
        <v>0</v>
      </c>
      <c r="AU100" s="60">
        <f t="shared" si="43"/>
        <v>0</v>
      </c>
      <c r="AV100" s="60">
        <f t="shared" si="44"/>
        <v>0</v>
      </c>
      <c r="AW100" s="60">
        <f t="shared" si="45"/>
        <v>0</v>
      </c>
      <c r="AX100" s="60">
        <f t="shared" si="46"/>
        <v>2.3776223776223775</v>
      </c>
      <c r="AY100" s="60">
        <f t="shared" si="47"/>
        <v>0</v>
      </c>
      <c r="AZ100" s="60">
        <f t="shared" si="48"/>
        <v>0</v>
      </c>
      <c r="BA100" s="68">
        <f t="shared" si="49"/>
        <v>0</v>
      </c>
      <c r="BB100" s="62">
        <f t="shared" si="50"/>
        <v>0</v>
      </c>
      <c r="BC100" s="63">
        <f t="shared" si="51"/>
        <v>0</v>
      </c>
      <c r="BD100" s="63">
        <f t="shared" si="52"/>
        <v>0</v>
      </c>
      <c r="BE100" s="63">
        <f t="shared" si="53"/>
        <v>0</v>
      </c>
      <c r="BF100" s="63">
        <f t="shared" si="54"/>
        <v>0</v>
      </c>
      <c r="BG100" s="63">
        <f t="shared" si="55"/>
        <v>0</v>
      </c>
      <c r="BH100" s="63">
        <f t="shared" si="56"/>
        <v>0</v>
      </c>
      <c r="BI100" s="63">
        <f t="shared" si="57"/>
        <v>0</v>
      </c>
      <c r="BJ100" s="63">
        <f t="shared" si="58"/>
        <v>1</v>
      </c>
      <c r="BK100" s="63">
        <f t="shared" si="59"/>
        <v>0</v>
      </c>
      <c r="BL100" s="63">
        <f t="shared" si="60"/>
        <v>0</v>
      </c>
      <c r="BM100" s="64">
        <f t="shared" si="61"/>
        <v>0</v>
      </c>
    </row>
    <row r="101" spans="12:65" hidden="1">
      <c r="L101" t="s">
        <v>33</v>
      </c>
      <c r="M101" t="s">
        <v>78</v>
      </c>
      <c r="N101" s="55"/>
      <c r="O101" s="55">
        <v>2.3776223776223775</v>
      </c>
      <c r="P101" s="55"/>
      <c r="Q101" s="55"/>
      <c r="R101" s="55"/>
      <c r="S101" s="55"/>
      <c r="T101" s="55"/>
      <c r="U101" s="55"/>
      <c r="W101" s="55"/>
      <c r="X101" s="55"/>
      <c r="Y101" s="55"/>
      <c r="Z101" s="56"/>
      <c r="AA101" s="56"/>
      <c r="AB101" s="56"/>
      <c r="AO101">
        <v>2.3776223776223775</v>
      </c>
      <c r="AP101" s="58">
        <f t="shared" si="38"/>
        <v>0</v>
      </c>
      <c r="AQ101" s="60">
        <f t="shared" si="39"/>
        <v>0</v>
      </c>
      <c r="AR101" s="60">
        <f t="shared" si="40"/>
        <v>0</v>
      </c>
      <c r="AS101" s="60">
        <f t="shared" si="41"/>
        <v>0</v>
      </c>
      <c r="AT101" s="60">
        <f t="shared" si="42"/>
        <v>0</v>
      </c>
      <c r="AU101" s="60">
        <f t="shared" si="43"/>
        <v>0</v>
      </c>
      <c r="AV101" s="60">
        <f t="shared" si="44"/>
        <v>0</v>
      </c>
      <c r="AW101" s="60">
        <f t="shared" si="45"/>
        <v>0</v>
      </c>
      <c r="AX101" s="60">
        <f t="shared" si="46"/>
        <v>2.3776223776223775</v>
      </c>
      <c r="AY101" s="60">
        <f t="shared" si="47"/>
        <v>0</v>
      </c>
      <c r="AZ101" s="60">
        <f t="shared" si="48"/>
        <v>0</v>
      </c>
      <c r="BA101" s="68">
        <f t="shared" si="49"/>
        <v>0</v>
      </c>
      <c r="BB101" s="62">
        <f t="shared" si="50"/>
        <v>0</v>
      </c>
      <c r="BC101" s="63">
        <f t="shared" si="51"/>
        <v>0</v>
      </c>
      <c r="BD101" s="63">
        <f t="shared" si="52"/>
        <v>0</v>
      </c>
      <c r="BE101" s="63">
        <f t="shared" si="53"/>
        <v>0</v>
      </c>
      <c r="BF101" s="63">
        <f t="shared" si="54"/>
        <v>0</v>
      </c>
      <c r="BG101" s="63">
        <f t="shared" si="55"/>
        <v>0</v>
      </c>
      <c r="BH101" s="63">
        <f t="shared" si="56"/>
        <v>0</v>
      </c>
      <c r="BI101" s="63">
        <f t="shared" si="57"/>
        <v>0</v>
      </c>
      <c r="BJ101" s="63">
        <f t="shared" si="58"/>
        <v>1</v>
      </c>
      <c r="BK101" s="63">
        <f t="shared" si="59"/>
        <v>0</v>
      </c>
      <c r="BL101" s="63">
        <f t="shared" si="60"/>
        <v>0</v>
      </c>
      <c r="BM101" s="64">
        <f t="shared" si="61"/>
        <v>0</v>
      </c>
    </row>
    <row r="102" spans="12:65" hidden="1">
      <c r="L102" t="s">
        <v>34</v>
      </c>
      <c r="M102" t="s">
        <v>7</v>
      </c>
      <c r="N102" s="55">
        <f>SUM(N103:N107)</f>
        <v>2650.4297689634022</v>
      </c>
      <c r="O102" s="55">
        <f t="shared" ref="O102:AO102" si="68">SUM(O103:O107)</f>
        <v>106.8280694429948</v>
      </c>
      <c r="P102" s="55">
        <f t="shared" si="68"/>
        <v>683.35309752606815</v>
      </c>
      <c r="Q102" s="55">
        <f t="shared" si="68"/>
        <v>152.62844957128334</v>
      </c>
      <c r="R102" s="55">
        <f t="shared" si="68"/>
        <v>5406.0565937436113</v>
      </c>
      <c r="S102" s="55">
        <f t="shared" si="68"/>
        <v>73.527836342761702</v>
      </c>
      <c r="T102" s="55">
        <f t="shared" si="68"/>
        <v>1157.9405006769964</v>
      </c>
      <c r="U102" s="55">
        <f t="shared" si="68"/>
        <v>279.29978613780412</v>
      </c>
      <c r="V102" s="55">
        <f t="shared" si="68"/>
        <v>1077.6119402985073</v>
      </c>
      <c r="W102" s="55">
        <f t="shared" si="68"/>
        <v>43.307692307692314</v>
      </c>
      <c r="X102" s="55">
        <f t="shared" si="68"/>
        <v>669.36780535677769</v>
      </c>
      <c r="Y102" s="55">
        <f t="shared" si="68"/>
        <v>360.55</v>
      </c>
      <c r="Z102" s="55">
        <f t="shared" si="68"/>
        <v>0</v>
      </c>
      <c r="AA102" s="55">
        <f t="shared" si="68"/>
        <v>5.16</v>
      </c>
      <c r="AB102" s="55">
        <f t="shared" si="68"/>
        <v>508.29820895522386</v>
      </c>
      <c r="AC102" s="55">
        <f t="shared" si="68"/>
        <v>71.993006993006986</v>
      </c>
      <c r="AD102" s="55">
        <f t="shared" si="68"/>
        <v>0</v>
      </c>
      <c r="AE102" s="55">
        <f t="shared" si="68"/>
        <v>0</v>
      </c>
      <c r="AF102" s="55">
        <f t="shared" si="68"/>
        <v>185.52</v>
      </c>
      <c r="AG102" s="55">
        <f t="shared" si="68"/>
        <v>0</v>
      </c>
      <c r="AH102" s="55">
        <f t="shared" si="68"/>
        <v>0</v>
      </c>
      <c r="AI102" s="55">
        <f t="shared" si="68"/>
        <v>0</v>
      </c>
      <c r="AJ102" s="55">
        <f t="shared" si="68"/>
        <v>44.776119402985074</v>
      </c>
      <c r="AK102" s="55">
        <f t="shared" si="68"/>
        <v>0</v>
      </c>
      <c r="AL102" s="55">
        <f t="shared" si="68"/>
        <v>0</v>
      </c>
      <c r="AM102" s="55">
        <f t="shared" si="68"/>
        <v>0</v>
      </c>
      <c r="AN102" s="55">
        <f t="shared" si="68"/>
        <v>0</v>
      </c>
      <c r="AO102" s="55">
        <f t="shared" si="68"/>
        <v>13476.648875719115</v>
      </c>
      <c r="AP102" s="58">
        <f t="shared" si="38"/>
        <v>48.467692307692317</v>
      </c>
      <c r="AQ102" s="60">
        <f t="shared" si="39"/>
        <v>432.543006993007</v>
      </c>
      <c r="AR102" s="60">
        <f t="shared" si="40"/>
        <v>1407.9621337149865</v>
      </c>
      <c r="AS102" s="60">
        <f t="shared" si="41"/>
        <v>1077.6119402985073</v>
      </c>
      <c r="AT102" s="60">
        <f t="shared" si="42"/>
        <v>73.527836342761702</v>
      </c>
      <c r="AU102" s="60">
        <f t="shared" si="43"/>
        <v>279.29978613780412</v>
      </c>
      <c r="AV102" s="60">
        <f t="shared" si="44"/>
        <v>1157.9405006769964</v>
      </c>
      <c r="AW102" s="60">
        <f t="shared" si="45"/>
        <v>5406.0565937436113</v>
      </c>
      <c r="AX102" s="60">
        <f t="shared" si="46"/>
        <v>106.8280694429948</v>
      </c>
      <c r="AY102" s="60">
        <f t="shared" si="47"/>
        <v>152.62844957128334</v>
      </c>
      <c r="AZ102" s="60">
        <f t="shared" si="48"/>
        <v>683.35309752606815</v>
      </c>
      <c r="BA102" s="68">
        <f t="shared" si="49"/>
        <v>2650.4297689634022</v>
      </c>
      <c r="BB102" s="62">
        <f t="shared" si="50"/>
        <v>3.5964202046561131E-3</v>
      </c>
      <c r="BC102" s="63">
        <f t="shared" si="51"/>
        <v>3.2095739154584635E-2</v>
      </c>
      <c r="BD102" s="63">
        <f t="shared" si="52"/>
        <v>0.10447420176181281</v>
      </c>
      <c r="BE102" s="63">
        <f t="shared" si="53"/>
        <v>7.9961416984013087E-2</v>
      </c>
      <c r="BF102" s="63">
        <f t="shared" si="54"/>
        <v>5.4559436118601298E-3</v>
      </c>
      <c r="BG102" s="63">
        <f t="shared" si="55"/>
        <v>2.0724720864473859E-2</v>
      </c>
      <c r="BH102" s="63">
        <f t="shared" si="56"/>
        <v>8.5921990797226927E-2</v>
      </c>
      <c r="BI102" s="63">
        <f t="shared" si="57"/>
        <v>0.40114249793089929</v>
      </c>
      <c r="BJ102" s="63">
        <f t="shared" si="58"/>
        <v>7.9269015931302464E-3</v>
      </c>
      <c r="BK102" s="63">
        <f t="shared" si="59"/>
        <v>1.1325400771275869E-2</v>
      </c>
      <c r="BL102" s="63">
        <f t="shared" si="60"/>
        <v>5.0706455575708125E-2</v>
      </c>
      <c r="BM102" s="64">
        <f t="shared" si="61"/>
        <v>0.19666831075035893</v>
      </c>
    </row>
    <row r="103" spans="12:65" hidden="1">
      <c r="L103" t="s">
        <v>34</v>
      </c>
      <c r="M103" t="s">
        <v>75</v>
      </c>
      <c r="N103" s="55">
        <v>1657.5342465753424</v>
      </c>
      <c r="O103" s="55"/>
      <c r="P103" s="55">
        <v>95.890410958904113</v>
      </c>
      <c r="Q103" s="55">
        <v>13.698630136986301</v>
      </c>
      <c r="R103" s="55">
        <v>2986.3013698630139</v>
      </c>
      <c r="S103" s="55"/>
      <c r="T103" s="55">
        <v>79.452054794520549</v>
      </c>
      <c r="U103" s="55">
        <v>19.452054794520546</v>
      </c>
      <c r="W103" s="55"/>
      <c r="X103" s="55">
        <v>84.93150684931507</v>
      </c>
      <c r="Y103" s="55"/>
      <c r="Z103" s="56"/>
      <c r="AA103" s="56"/>
      <c r="AB103" s="56"/>
      <c r="AO103">
        <v>4937.2602739726026</v>
      </c>
      <c r="AP103" s="58">
        <f t="shared" si="38"/>
        <v>0</v>
      </c>
      <c r="AQ103" s="60">
        <f t="shared" si="39"/>
        <v>0</v>
      </c>
      <c r="AR103" s="60">
        <f t="shared" si="40"/>
        <v>84.93150684931507</v>
      </c>
      <c r="AS103" s="60">
        <f t="shared" si="41"/>
        <v>0</v>
      </c>
      <c r="AT103" s="60">
        <f t="shared" si="42"/>
        <v>0</v>
      </c>
      <c r="AU103" s="60">
        <f t="shared" si="43"/>
        <v>19.452054794520546</v>
      </c>
      <c r="AV103" s="60">
        <f t="shared" si="44"/>
        <v>79.452054794520549</v>
      </c>
      <c r="AW103" s="60">
        <f t="shared" si="45"/>
        <v>2986.3013698630139</v>
      </c>
      <c r="AX103" s="60">
        <f t="shared" si="46"/>
        <v>0</v>
      </c>
      <c r="AY103" s="60">
        <f t="shared" si="47"/>
        <v>13.698630136986301</v>
      </c>
      <c r="AZ103" s="60">
        <f t="shared" si="48"/>
        <v>95.890410958904113</v>
      </c>
      <c r="BA103" s="68">
        <f t="shared" si="49"/>
        <v>1657.5342465753424</v>
      </c>
      <c r="BB103" s="62">
        <f t="shared" si="50"/>
        <v>0</v>
      </c>
      <c r="BC103" s="63">
        <f t="shared" si="51"/>
        <v>0</v>
      </c>
      <c r="BD103" s="63">
        <f t="shared" si="52"/>
        <v>1.7202153043671273E-2</v>
      </c>
      <c r="BE103" s="63">
        <f t="shared" si="53"/>
        <v>0</v>
      </c>
      <c r="BF103" s="63">
        <f t="shared" si="54"/>
        <v>0</v>
      </c>
      <c r="BG103" s="63">
        <f t="shared" si="55"/>
        <v>3.9398479551634204E-3</v>
      </c>
      <c r="BH103" s="63">
        <f t="shared" si="56"/>
        <v>1.6092336718273127E-2</v>
      </c>
      <c r="BI103" s="63">
        <f t="shared" si="57"/>
        <v>0.60484989734198991</v>
      </c>
      <c r="BJ103" s="63">
        <f t="shared" si="58"/>
        <v>0</v>
      </c>
      <c r="BK103" s="63">
        <f t="shared" si="59"/>
        <v>2.7745408134953664E-3</v>
      </c>
      <c r="BL103" s="63">
        <f t="shared" si="60"/>
        <v>1.9421785694467567E-2</v>
      </c>
      <c r="BM103" s="64">
        <f t="shared" si="61"/>
        <v>0.33571943843293933</v>
      </c>
    </row>
    <row r="104" spans="12:65" hidden="1">
      <c r="L104" t="s">
        <v>34</v>
      </c>
      <c r="M104" t="s">
        <v>76</v>
      </c>
      <c r="N104" s="55">
        <v>772</v>
      </c>
      <c r="O104" s="55"/>
      <c r="P104" s="55">
        <v>60</v>
      </c>
      <c r="Q104" s="55">
        <v>15</v>
      </c>
      <c r="R104" s="55">
        <v>210.8</v>
      </c>
      <c r="S104" s="55">
        <v>7.8</v>
      </c>
      <c r="T104" s="55">
        <v>873.80000000000007</v>
      </c>
      <c r="U104" s="55">
        <v>240.59399999999999</v>
      </c>
      <c r="W104" s="55">
        <v>8.6</v>
      </c>
      <c r="X104" s="55">
        <v>504.49599999999998</v>
      </c>
      <c r="Y104" s="55">
        <v>360.55</v>
      </c>
      <c r="Z104" s="56"/>
      <c r="AA104" s="56">
        <v>5.16</v>
      </c>
      <c r="AB104" s="56">
        <v>479.94</v>
      </c>
      <c r="AC104">
        <v>65</v>
      </c>
      <c r="AF104">
        <v>185.52</v>
      </c>
      <c r="AO104">
        <v>3789.26</v>
      </c>
      <c r="AP104" s="58">
        <f t="shared" si="38"/>
        <v>13.76</v>
      </c>
      <c r="AQ104" s="60">
        <f t="shared" si="39"/>
        <v>425.55</v>
      </c>
      <c r="AR104" s="60">
        <f t="shared" si="40"/>
        <v>1169.9560000000001</v>
      </c>
      <c r="AS104" s="60">
        <f t="shared" si="41"/>
        <v>0</v>
      </c>
      <c r="AT104" s="60">
        <f t="shared" si="42"/>
        <v>7.8</v>
      </c>
      <c r="AU104" s="60">
        <f t="shared" si="43"/>
        <v>240.59399999999999</v>
      </c>
      <c r="AV104" s="60">
        <f t="shared" si="44"/>
        <v>873.80000000000007</v>
      </c>
      <c r="AW104" s="60">
        <f t="shared" si="45"/>
        <v>210.8</v>
      </c>
      <c r="AX104" s="60">
        <f t="shared" si="46"/>
        <v>0</v>
      </c>
      <c r="AY104" s="60">
        <f t="shared" si="47"/>
        <v>15</v>
      </c>
      <c r="AZ104" s="60">
        <f t="shared" si="48"/>
        <v>60</v>
      </c>
      <c r="BA104" s="68">
        <f t="shared" si="49"/>
        <v>772</v>
      </c>
      <c r="BB104" s="62">
        <f t="shared" si="50"/>
        <v>3.6313158769786182E-3</v>
      </c>
      <c r="BC104" s="63">
        <f t="shared" si="51"/>
        <v>0.11230424937850662</v>
      </c>
      <c r="BD104" s="63">
        <f t="shared" si="52"/>
        <v>0.30875579928534863</v>
      </c>
      <c r="BE104" s="63">
        <f t="shared" si="53"/>
        <v>0</v>
      </c>
      <c r="BF104" s="63">
        <f t="shared" si="54"/>
        <v>2.0584494070082283E-3</v>
      </c>
      <c r="BG104" s="63">
        <f t="shared" si="55"/>
        <v>6.3493663670479192E-2</v>
      </c>
      <c r="BH104" s="63">
        <f t="shared" si="56"/>
        <v>0.23059911433894745</v>
      </c>
      <c r="BI104" s="63">
        <f t="shared" si="57"/>
        <v>5.5630914743248022E-2</v>
      </c>
      <c r="BJ104" s="63">
        <f t="shared" si="58"/>
        <v>0</v>
      </c>
      <c r="BK104" s="63">
        <f t="shared" si="59"/>
        <v>3.9585565519389011E-3</v>
      </c>
      <c r="BL104" s="63">
        <f t="shared" si="60"/>
        <v>1.5834226207755604E-2</v>
      </c>
      <c r="BM104" s="64">
        <f t="shared" si="61"/>
        <v>0.20373371053978875</v>
      </c>
    </row>
    <row r="105" spans="12:65" hidden="1">
      <c r="L105" t="s">
        <v>34</v>
      </c>
      <c r="M105" t="s">
        <v>78</v>
      </c>
      <c r="N105" s="55"/>
      <c r="O105" s="55">
        <v>94.952447552447538</v>
      </c>
      <c r="P105" s="55"/>
      <c r="Q105" s="55">
        <v>116.46713286713286</v>
      </c>
      <c r="R105" s="55"/>
      <c r="S105" s="55">
        <v>57.518881118881112</v>
      </c>
      <c r="T105" s="55">
        <v>27.97202797202797</v>
      </c>
      <c r="U105" s="55"/>
      <c r="W105" s="55">
        <v>34.707692307692312</v>
      </c>
      <c r="X105" s="55"/>
      <c r="Y105" s="55"/>
      <c r="Z105" s="56"/>
      <c r="AA105" s="56"/>
      <c r="AB105" s="56"/>
      <c r="AC105">
        <v>6.9930069930069925</v>
      </c>
      <c r="AO105">
        <v>338.61118881118875</v>
      </c>
      <c r="AP105" s="58">
        <f t="shared" si="38"/>
        <v>34.707692307692312</v>
      </c>
      <c r="AQ105" s="60">
        <f t="shared" si="39"/>
        <v>6.9930069930069925</v>
      </c>
      <c r="AR105" s="60">
        <f t="shared" si="40"/>
        <v>0</v>
      </c>
      <c r="AS105" s="60">
        <f t="shared" si="41"/>
        <v>0</v>
      </c>
      <c r="AT105" s="60">
        <f t="shared" si="42"/>
        <v>57.518881118881112</v>
      </c>
      <c r="AU105" s="60">
        <f t="shared" si="43"/>
        <v>0</v>
      </c>
      <c r="AV105" s="60">
        <f t="shared" si="44"/>
        <v>27.97202797202797</v>
      </c>
      <c r="AW105" s="60">
        <f t="shared" si="45"/>
        <v>0</v>
      </c>
      <c r="AX105" s="60">
        <f t="shared" si="46"/>
        <v>94.952447552447538</v>
      </c>
      <c r="AY105" s="60">
        <f t="shared" si="47"/>
        <v>116.46713286713286</v>
      </c>
      <c r="AZ105" s="60">
        <f t="shared" si="48"/>
        <v>0</v>
      </c>
      <c r="BA105" s="68">
        <f t="shared" si="49"/>
        <v>0</v>
      </c>
      <c r="BB105" s="62">
        <f t="shared" si="50"/>
        <v>0.10250013423816745</v>
      </c>
      <c r="BC105" s="63">
        <f t="shared" si="51"/>
        <v>2.0652025757206528E-2</v>
      </c>
      <c r="BD105" s="63">
        <f t="shared" si="52"/>
        <v>0</v>
      </c>
      <c r="BE105" s="63">
        <f t="shared" si="53"/>
        <v>0</v>
      </c>
      <c r="BF105" s="63">
        <f t="shared" si="54"/>
        <v>0.16986704225817512</v>
      </c>
      <c r="BG105" s="63">
        <f t="shared" si="55"/>
        <v>0</v>
      </c>
      <c r="BH105" s="63">
        <f t="shared" si="56"/>
        <v>8.260810302882611E-2</v>
      </c>
      <c r="BI105" s="63">
        <f t="shared" si="57"/>
        <v>0</v>
      </c>
      <c r="BJ105" s="63">
        <f t="shared" si="58"/>
        <v>0.28041733613650166</v>
      </c>
      <c r="BK105" s="63">
        <f t="shared" si="59"/>
        <v>0.34395535858112325</v>
      </c>
      <c r="BL105" s="63">
        <f t="shared" si="60"/>
        <v>0</v>
      </c>
      <c r="BM105" s="64">
        <f t="shared" si="61"/>
        <v>0</v>
      </c>
    </row>
    <row r="106" spans="12:65" hidden="1">
      <c r="L106" t="s">
        <v>34</v>
      </c>
      <c r="M106" t="s">
        <v>79</v>
      </c>
      <c r="N106" s="55"/>
      <c r="O106" s="55">
        <v>3.666666666666667</v>
      </c>
      <c r="P106" s="55"/>
      <c r="Q106" s="55"/>
      <c r="R106" s="55"/>
      <c r="S106" s="55"/>
      <c r="T106" s="55"/>
      <c r="U106" s="55"/>
      <c r="W106" s="55"/>
      <c r="X106" s="55"/>
      <c r="Y106" s="55"/>
      <c r="Z106" s="56"/>
      <c r="AA106" s="56"/>
      <c r="AB106" s="56"/>
      <c r="AO106">
        <v>3.666666666666667</v>
      </c>
      <c r="AP106" s="58">
        <f t="shared" si="38"/>
        <v>0</v>
      </c>
      <c r="AQ106" s="60">
        <f t="shared" si="39"/>
        <v>0</v>
      </c>
      <c r="AR106" s="60">
        <f t="shared" si="40"/>
        <v>0</v>
      </c>
      <c r="AS106" s="60">
        <f t="shared" si="41"/>
        <v>0</v>
      </c>
      <c r="AT106" s="60">
        <f t="shared" si="42"/>
        <v>0</v>
      </c>
      <c r="AU106" s="60">
        <f t="shared" si="43"/>
        <v>0</v>
      </c>
      <c r="AV106" s="60">
        <f t="shared" si="44"/>
        <v>0</v>
      </c>
      <c r="AW106" s="60">
        <f t="shared" si="45"/>
        <v>0</v>
      </c>
      <c r="AX106" s="60">
        <f t="shared" si="46"/>
        <v>3.666666666666667</v>
      </c>
      <c r="AY106" s="60">
        <f t="shared" si="47"/>
        <v>0</v>
      </c>
      <c r="AZ106" s="60">
        <f t="shared" si="48"/>
        <v>0</v>
      </c>
      <c r="BA106" s="68">
        <f t="shared" si="49"/>
        <v>0</v>
      </c>
      <c r="BB106" s="62">
        <f t="shared" si="50"/>
        <v>0</v>
      </c>
      <c r="BC106" s="63">
        <f t="shared" si="51"/>
        <v>0</v>
      </c>
      <c r="BD106" s="63">
        <f t="shared" si="52"/>
        <v>0</v>
      </c>
      <c r="BE106" s="63">
        <f t="shared" si="53"/>
        <v>0</v>
      </c>
      <c r="BF106" s="63">
        <f t="shared" si="54"/>
        <v>0</v>
      </c>
      <c r="BG106" s="63">
        <f t="shared" si="55"/>
        <v>0</v>
      </c>
      <c r="BH106" s="63">
        <f t="shared" si="56"/>
        <v>0</v>
      </c>
      <c r="BI106" s="63">
        <f t="shared" si="57"/>
        <v>0</v>
      </c>
      <c r="BJ106" s="63">
        <f t="shared" si="58"/>
        <v>1</v>
      </c>
      <c r="BK106" s="63">
        <f t="shared" si="59"/>
        <v>0</v>
      </c>
      <c r="BL106" s="63">
        <f t="shared" si="60"/>
        <v>0</v>
      </c>
      <c r="BM106" s="64">
        <f t="shared" si="61"/>
        <v>0</v>
      </c>
    </row>
    <row r="107" spans="12:65" hidden="1">
      <c r="L107" t="s">
        <v>34</v>
      </c>
      <c r="M107" t="s">
        <v>77</v>
      </c>
      <c r="N107" s="55">
        <v>220.89552238805967</v>
      </c>
      <c r="O107" s="55">
        <v>8.2089552238805972</v>
      </c>
      <c r="P107" s="55">
        <v>527.46268656716404</v>
      </c>
      <c r="Q107" s="55">
        <v>7.4626865671641784</v>
      </c>
      <c r="R107" s="55">
        <v>2208.9552238805973</v>
      </c>
      <c r="S107" s="55">
        <v>8.2089552238805972</v>
      </c>
      <c r="T107" s="55">
        <v>176.71641791044777</v>
      </c>
      <c r="U107" s="55">
        <v>19.253731343283583</v>
      </c>
      <c r="V107">
        <v>1077.6119402985073</v>
      </c>
      <c r="W107" s="55"/>
      <c r="X107" s="55">
        <v>79.940298507462671</v>
      </c>
      <c r="Y107" s="55"/>
      <c r="Z107" s="56"/>
      <c r="AA107" s="56"/>
      <c r="AB107" s="56">
        <v>28.35820895522388</v>
      </c>
      <c r="AJ107">
        <v>44.776119402985074</v>
      </c>
      <c r="AO107">
        <v>4407.8507462686575</v>
      </c>
      <c r="AP107" s="58">
        <f t="shared" si="38"/>
        <v>0</v>
      </c>
      <c r="AQ107" s="60">
        <f t="shared" si="39"/>
        <v>0</v>
      </c>
      <c r="AR107" s="60">
        <f t="shared" si="40"/>
        <v>153.07462686567163</v>
      </c>
      <c r="AS107" s="60">
        <f t="shared" si="41"/>
        <v>1077.6119402985073</v>
      </c>
      <c r="AT107" s="60">
        <f t="shared" si="42"/>
        <v>8.2089552238805972</v>
      </c>
      <c r="AU107" s="60">
        <f t="shared" si="43"/>
        <v>19.253731343283583</v>
      </c>
      <c r="AV107" s="60">
        <f t="shared" si="44"/>
        <v>176.71641791044777</v>
      </c>
      <c r="AW107" s="60">
        <f t="shared" si="45"/>
        <v>2208.9552238805973</v>
      </c>
      <c r="AX107" s="60">
        <f t="shared" si="46"/>
        <v>8.2089552238805972</v>
      </c>
      <c r="AY107" s="60">
        <f t="shared" si="47"/>
        <v>7.4626865671641784</v>
      </c>
      <c r="AZ107" s="60">
        <f t="shared" si="48"/>
        <v>527.46268656716404</v>
      </c>
      <c r="BA107" s="68">
        <f t="shared" si="49"/>
        <v>220.89552238805967</v>
      </c>
      <c r="BB107" s="62">
        <f t="shared" si="50"/>
        <v>0</v>
      </c>
      <c r="BC107" s="63">
        <f t="shared" si="51"/>
        <v>0</v>
      </c>
      <c r="BD107" s="63">
        <f t="shared" si="52"/>
        <v>3.4727724616186846E-2</v>
      </c>
      <c r="BE107" s="63">
        <f t="shared" si="53"/>
        <v>0.24447559645950567</v>
      </c>
      <c r="BF107" s="63">
        <f t="shared" si="54"/>
        <v>1.8623487264920796E-3</v>
      </c>
      <c r="BG107" s="63">
        <f t="shared" si="55"/>
        <v>4.3680542857723326E-3</v>
      </c>
      <c r="BH107" s="63">
        <f t="shared" si="56"/>
        <v>4.0091288948484044E-2</v>
      </c>
      <c r="BI107" s="63">
        <f t="shared" si="57"/>
        <v>0.50114111185605059</v>
      </c>
      <c r="BJ107" s="63">
        <f t="shared" si="58"/>
        <v>1.8623487264920796E-3</v>
      </c>
      <c r="BK107" s="63">
        <f t="shared" si="59"/>
        <v>1.6930442968109813E-3</v>
      </c>
      <c r="BL107" s="63">
        <f t="shared" si="60"/>
        <v>0.11966437089860013</v>
      </c>
      <c r="BM107" s="64">
        <f t="shared" si="61"/>
        <v>5.0114111185605048E-2</v>
      </c>
    </row>
    <row r="108" spans="12:65" hidden="1">
      <c r="L108" t="s">
        <v>44</v>
      </c>
      <c r="M108" t="s">
        <v>7</v>
      </c>
      <c r="N108" s="55">
        <f>SUM(N109:N112)</f>
        <v>475.56736863627066</v>
      </c>
      <c r="O108" s="55">
        <f t="shared" ref="O108:AO108" si="69">SUM(O109:O112)</f>
        <v>0</v>
      </c>
      <c r="P108" s="55">
        <f t="shared" si="69"/>
        <v>588.44203639337559</v>
      </c>
      <c r="Q108" s="55">
        <f t="shared" si="69"/>
        <v>50.706606826009811</v>
      </c>
      <c r="R108" s="55">
        <f t="shared" si="69"/>
        <v>0</v>
      </c>
      <c r="S108" s="55">
        <f t="shared" si="69"/>
        <v>0</v>
      </c>
      <c r="T108" s="55">
        <f t="shared" si="69"/>
        <v>35.462686567164177</v>
      </c>
      <c r="U108" s="55">
        <f t="shared" si="69"/>
        <v>8.9552238805970141</v>
      </c>
      <c r="V108" s="55">
        <f t="shared" si="69"/>
        <v>0</v>
      </c>
      <c r="W108" s="55">
        <f t="shared" si="69"/>
        <v>2.9850746268656714</v>
      </c>
      <c r="X108" s="55">
        <f t="shared" si="69"/>
        <v>204.11641791044775</v>
      </c>
      <c r="Y108" s="55">
        <f t="shared" si="69"/>
        <v>11.940298507462686</v>
      </c>
      <c r="Z108" s="55">
        <f t="shared" si="69"/>
        <v>0</v>
      </c>
      <c r="AA108" s="55">
        <f t="shared" si="69"/>
        <v>0</v>
      </c>
      <c r="AB108" s="55">
        <f t="shared" si="69"/>
        <v>0</v>
      </c>
      <c r="AC108" s="55">
        <f t="shared" si="69"/>
        <v>0</v>
      </c>
      <c r="AD108" s="55">
        <f t="shared" si="69"/>
        <v>0</v>
      </c>
      <c r="AE108" s="55">
        <f t="shared" si="69"/>
        <v>0</v>
      </c>
      <c r="AF108" s="55">
        <f t="shared" si="69"/>
        <v>0</v>
      </c>
      <c r="AG108" s="55">
        <f t="shared" si="69"/>
        <v>0</v>
      </c>
      <c r="AH108" s="55">
        <f t="shared" si="69"/>
        <v>0</v>
      </c>
      <c r="AI108" s="55">
        <f t="shared" si="69"/>
        <v>0</v>
      </c>
      <c r="AJ108" s="55">
        <f t="shared" si="69"/>
        <v>0</v>
      </c>
      <c r="AK108" s="55">
        <f t="shared" si="69"/>
        <v>0</v>
      </c>
      <c r="AL108" s="55">
        <f t="shared" si="69"/>
        <v>0</v>
      </c>
      <c r="AM108" s="55">
        <f t="shared" si="69"/>
        <v>0</v>
      </c>
      <c r="AN108" s="55">
        <f t="shared" si="69"/>
        <v>0</v>
      </c>
      <c r="AO108" s="55">
        <f t="shared" si="69"/>
        <v>1378.1757133481933</v>
      </c>
      <c r="AP108" s="58">
        <f t="shared" si="38"/>
        <v>2.9850746268656714</v>
      </c>
      <c r="AQ108" s="60">
        <f t="shared" si="39"/>
        <v>11.940298507462686</v>
      </c>
      <c r="AR108" s="60">
        <f t="shared" si="40"/>
        <v>204.11641791044775</v>
      </c>
      <c r="AS108" s="60">
        <f t="shared" si="41"/>
        <v>0</v>
      </c>
      <c r="AT108" s="60">
        <f t="shared" si="42"/>
        <v>0</v>
      </c>
      <c r="AU108" s="60">
        <f t="shared" si="43"/>
        <v>8.9552238805970141</v>
      </c>
      <c r="AV108" s="60">
        <f t="shared" si="44"/>
        <v>35.462686567164177</v>
      </c>
      <c r="AW108" s="60">
        <f t="shared" si="45"/>
        <v>0</v>
      </c>
      <c r="AX108" s="60">
        <f t="shared" si="46"/>
        <v>0</v>
      </c>
      <c r="AY108" s="60">
        <f t="shared" si="47"/>
        <v>50.706606826009811</v>
      </c>
      <c r="AZ108" s="60">
        <f t="shared" si="48"/>
        <v>588.44203639337559</v>
      </c>
      <c r="BA108" s="68">
        <f t="shared" si="49"/>
        <v>475.56736863627066</v>
      </c>
      <c r="BB108" s="62">
        <f t="shared" si="50"/>
        <v>2.1659608408086191E-3</v>
      </c>
      <c r="BC108" s="63">
        <f t="shared" si="51"/>
        <v>8.6638433632344764E-3</v>
      </c>
      <c r="BD108" s="63">
        <f t="shared" si="52"/>
        <v>0.14810623633365258</v>
      </c>
      <c r="BE108" s="63">
        <f t="shared" si="53"/>
        <v>0</v>
      </c>
      <c r="BF108" s="63">
        <f t="shared" si="54"/>
        <v>0</v>
      </c>
      <c r="BG108" s="63">
        <f t="shared" si="55"/>
        <v>6.4978825224258577E-3</v>
      </c>
      <c r="BH108" s="63">
        <f t="shared" si="56"/>
        <v>2.5731614788806399E-2</v>
      </c>
      <c r="BI108" s="63">
        <f t="shared" si="57"/>
        <v>0</v>
      </c>
      <c r="BJ108" s="63">
        <f t="shared" si="58"/>
        <v>0</v>
      </c>
      <c r="BK108" s="63">
        <f t="shared" si="59"/>
        <v>3.6792555793064459E-2</v>
      </c>
      <c r="BL108" s="63">
        <f t="shared" si="60"/>
        <v>0.42697170665110024</v>
      </c>
      <c r="BM108" s="64">
        <f t="shared" si="61"/>
        <v>0.34507019970690744</v>
      </c>
    </row>
    <row r="109" spans="12:65" hidden="1">
      <c r="L109" t="s">
        <v>44</v>
      </c>
      <c r="M109" t="s">
        <v>75</v>
      </c>
      <c r="N109" s="55">
        <v>356.16438356164383</v>
      </c>
      <c r="O109" s="55"/>
      <c r="P109" s="55">
        <v>27.397260273972602</v>
      </c>
      <c r="Q109" s="55"/>
      <c r="R109" s="55"/>
      <c r="S109" s="55"/>
      <c r="T109" s="55"/>
      <c r="U109" s="55"/>
      <c r="W109" s="55"/>
      <c r="X109" s="55"/>
      <c r="Y109" s="55"/>
      <c r="Z109" s="56"/>
      <c r="AA109" s="56"/>
      <c r="AB109" s="56"/>
      <c r="AO109">
        <v>383.56164383561645</v>
      </c>
      <c r="AP109" s="58">
        <f t="shared" si="38"/>
        <v>0</v>
      </c>
      <c r="AQ109" s="60">
        <f t="shared" si="39"/>
        <v>0</v>
      </c>
      <c r="AR109" s="60">
        <f t="shared" si="40"/>
        <v>0</v>
      </c>
      <c r="AS109" s="60">
        <f t="shared" si="41"/>
        <v>0</v>
      </c>
      <c r="AT109" s="60">
        <f t="shared" si="42"/>
        <v>0</v>
      </c>
      <c r="AU109" s="60">
        <f t="shared" si="43"/>
        <v>0</v>
      </c>
      <c r="AV109" s="60">
        <f t="shared" si="44"/>
        <v>0</v>
      </c>
      <c r="AW109" s="60">
        <f t="shared" si="45"/>
        <v>0</v>
      </c>
      <c r="AX109" s="60">
        <f t="shared" si="46"/>
        <v>0</v>
      </c>
      <c r="AY109" s="60">
        <f t="shared" si="47"/>
        <v>0</v>
      </c>
      <c r="AZ109" s="60">
        <f t="shared" si="48"/>
        <v>27.397260273972602</v>
      </c>
      <c r="BA109" s="68">
        <f t="shared" si="49"/>
        <v>356.16438356164383</v>
      </c>
      <c r="BB109" s="62">
        <f t="shared" si="50"/>
        <v>0</v>
      </c>
      <c r="BC109" s="63">
        <f t="shared" si="51"/>
        <v>0</v>
      </c>
      <c r="BD109" s="63">
        <f t="shared" si="52"/>
        <v>0</v>
      </c>
      <c r="BE109" s="63">
        <f t="shared" si="53"/>
        <v>0</v>
      </c>
      <c r="BF109" s="63">
        <f t="shared" si="54"/>
        <v>0</v>
      </c>
      <c r="BG109" s="63">
        <f t="shared" si="55"/>
        <v>0</v>
      </c>
      <c r="BH109" s="63">
        <f t="shared" si="56"/>
        <v>0</v>
      </c>
      <c r="BI109" s="63">
        <f t="shared" si="57"/>
        <v>0</v>
      </c>
      <c r="BJ109" s="63">
        <f t="shared" si="58"/>
        <v>0</v>
      </c>
      <c r="BK109" s="63">
        <f t="shared" si="59"/>
        <v>0</v>
      </c>
      <c r="BL109" s="63">
        <f t="shared" si="60"/>
        <v>7.1428571428571425E-2</v>
      </c>
      <c r="BM109" s="64">
        <f t="shared" si="61"/>
        <v>0.92857142857142849</v>
      </c>
    </row>
    <row r="110" spans="12:65" hidden="1">
      <c r="L110" t="s">
        <v>44</v>
      </c>
      <c r="M110" t="s">
        <v>76</v>
      </c>
      <c r="N110" s="55"/>
      <c r="O110" s="55"/>
      <c r="P110" s="55">
        <v>430</v>
      </c>
      <c r="Q110" s="55"/>
      <c r="R110" s="55"/>
      <c r="S110" s="55"/>
      <c r="T110" s="55"/>
      <c r="U110" s="55"/>
      <c r="W110" s="55"/>
      <c r="X110" s="55">
        <v>137.4</v>
      </c>
      <c r="Y110" s="55"/>
      <c r="Z110" s="56"/>
      <c r="AA110" s="56"/>
      <c r="AB110" s="56"/>
      <c r="AO110">
        <v>567.4</v>
      </c>
      <c r="AP110" s="58">
        <f t="shared" si="38"/>
        <v>0</v>
      </c>
      <c r="AQ110" s="60">
        <f t="shared" si="39"/>
        <v>0</v>
      </c>
      <c r="AR110" s="60">
        <f t="shared" si="40"/>
        <v>137.4</v>
      </c>
      <c r="AS110" s="60">
        <f t="shared" si="41"/>
        <v>0</v>
      </c>
      <c r="AT110" s="60">
        <f t="shared" si="42"/>
        <v>0</v>
      </c>
      <c r="AU110" s="60">
        <f t="shared" si="43"/>
        <v>0</v>
      </c>
      <c r="AV110" s="60">
        <f t="shared" si="44"/>
        <v>0</v>
      </c>
      <c r="AW110" s="60">
        <f t="shared" si="45"/>
        <v>0</v>
      </c>
      <c r="AX110" s="60">
        <f t="shared" si="46"/>
        <v>0</v>
      </c>
      <c r="AY110" s="60">
        <f t="shared" si="47"/>
        <v>0</v>
      </c>
      <c r="AZ110" s="60">
        <f t="shared" si="48"/>
        <v>430</v>
      </c>
      <c r="BA110" s="68">
        <f t="shared" si="49"/>
        <v>0</v>
      </c>
      <c r="BB110" s="62">
        <f t="shared" si="50"/>
        <v>0</v>
      </c>
      <c r="BC110" s="63">
        <f t="shared" si="51"/>
        <v>0</v>
      </c>
      <c r="BD110" s="63">
        <f t="shared" si="52"/>
        <v>0.24215720831864648</v>
      </c>
      <c r="BE110" s="63">
        <f t="shared" si="53"/>
        <v>0</v>
      </c>
      <c r="BF110" s="63">
        <f t="shared" si="54"/>
        <v>0</v>
      </c>
      <c r="BG110" s="63">
        <f t="shared" si="55"/>
        <v>0</v>
      </c>
      <c r="BH110" s="63">
        <f t="shared" si="56"/>
        <v>0</v>
      </c>
      <c r="BI110" s="63">
        <f t="shared" si="57"/>
        <v>0</v>
      </c>
      <c r="BJ110" s="63">
        <f t="shared" si="58"/>
        <v>0</v>
      </c>
      <c r="BK110" s="63">
        <f t="shared" si="59"/>
        <v>0</v>
      </c>
      <c r="BL110" s="63">
        <f t="shared" si="60"/>
        <v>0.7578427916813536</v>
      </c>
      <c r="BM110" s="64">
        <f t="shared" si="61"/>
        <v>0</v>
      </c>
    </row>
    <row r="111" spans="12:65" hidden="1">
      <c r="L111" t="s">
        <v>44</v>
      </c>
      <c r="M111" t="s">
        <v>78</v>
      </c>
      <c r="N111" s="55"/>
      <c r="O111" s="55"/>
      <c r="P111" s="55"/>
      <c r="Q111" s="55">
        <v>5.0349650349650341</v>
      </c>
      <c r="R111" s="55"/>
      <c r="S111" s="55"/>
      <c r="T111" s="55"/>
      <c r="U111" s="55"/>
      <c r="W111" s="55"/>
      <c r="X111" s="55"/>
      <c r="Y111" s="55"/>
      <c r="Z111" s="56"/>
      <c r="AA111" s="56"/>
      <c r="AB111" s="56"/>
      <c r="AO111">
        <v>5.0349650349650341</v>
      </c>
      <c r="AP111" s="58">
        <f t="shared" si="38"/>
        <v>0</v>
      </c>
      <c r="AQ111" s="60">
        <f t="shared" si="39"/>
        <v>0</v>
      </c>
      <c r="AR111" s="60">
        <f t="shared" si="40"/>
        <v>0</v>
      </c>
      <c r="AS111" s="60">
        <f t="shared" si="41"/>
        <v>0</v>
      </c>
      <c r="AT111" s="60">
        <f t="shared" si="42"/>
        <v>0</v>
      </c>
      <c r="AU111" s="60">
        <f t="shared" si="43"/>
        <v>0</v>
      </c>
      <c r="AV111" s="60">
        <f t="shared" si="44"/>
        <v>0</v>
      </c>
      <c r="AW111" s="60">
        <f t="shared" si="45"/>
        <v>0</v>
      </c>
      <c r="AX111" s="60">
        <f t="shared" si="46"/>
        <v>0</v>
      </c>
      <c r="AY111" s="60">
        <f t="shared" si="47"/>
        <v>5.0349650349650341</v>
      </c>
      <c r="AZ111" s="60">
        <f t="shared" si="48"/>
        <v>0</v>
      </c>
      <c r="BA111" s="68">
        <f t="shared" si="49"/>
        <v>0</v>
      </c>
      <c r="BB111" s="62">
        <f t="shared" si="50"/>
        <v>0</v>
      </c>
      <c r="BC111" s="63">
        <f t="shared" si="51"/>
        <v>0</v>
      </c>
      <c r="BD111" s="63">
        <f t="shared" si="52"/>
        <v>0</v>
      </c>
      <c r="BE111" s="63">
        <f t="shared" si="53"/>
        <v>0</v>
      </c>
      <c r="BF111" s="63">
        <f t="shared" si="54"/>
        <v>0</v>
      </c>
      <c r="BG111" s="63">
        <f t="shared" si="55"/>
        <v>0</v>
      </c>
      <c r="BH111" s="63">
        <f t="shared" si="56"/>
        <v>0</v>
      </c>
      <c r="BI111" s="63">
        <f t="shared" si="57"/>
        <v>0</v>
      </c>
      <c r="BJ111" s="63">
        <f t="shared" si="58"/>
        <v>0</v>
      </c>
      <c r="BK111" s="63">
        <f t="shared" si="59"/>
        <v>1</v>
      </c>
      <c r="BL111" s="63">
        <f t="shared" si="60"/>
        <v>0</v>
      </c>
      <c r="BM111" s="64">
        <f t="shared" si="61"/>
        <v>0</v>
      </c>
    </row>
    <row r="112" spans="12:65" hidden="1">
      <c r="L112" t="s">
        <v>44</v>
      </c>
      <c r="M112" t="s">
        <v>77</v>
      </c>
      <c r="N112" s="55">
        <v>119.40298507462686</v>
      </c>
      <c r="O112" s="55"/>
      <c r="P112" s="55">
        <v>131.04477611940297</v>
      </c>
      <c r="Q112" s="55">
        <v>45.671641791044777</v>
      </c>
      <c r="R112" s="55"/>
      <c r="S112" s="55"/>
      <c r="T112" s="55">
        <v>35.462686567164177</v>
      </c>
      <c r="U112" s="55">
        <v>8.9552238805970141</v>
      </c>
      <c r="W112" s="55">
        <v>2.9850746268656714</v>
      </c>
      <c r="X112" s="55">
        <v>66.71641791044776</v>
      </c>
      <c r="Y112" s="55">
        <v>11.940298507462686</v>
      </c>
      <c r="Z112" s="56"/>
      <c r="AA112" s="56"/>
      <c r="AB112" s="56"/>
      <c r="AO112">
        <v>422.17910447761193</v>
      </c>
      <c r="AP112" s="58">
        <f t="shared" si="38"/>
        <v>2.9850746268656714</v>
      </c>
      <c r="AQ112" s="60">
        <f t="shared" si="39"/>
        <v>11.940298507462686</v>
      </c>
      <c r="AR112" s="60">
        <f t="shared" si="40"/>
        <v>66.71641791044776</v>
      </c>
      <c r="AS112" s="60">
        <f t="shared" si="41"/>
        <v>0</v>
      </c>
      <c r="AT112" s="60">
        <f t="shared" si="42"/>
        <v>0</v>
      </c>
      <c r="AU112" s="60">
        <f t="shared" si="43"/>
        <v>8.9552238805970141</v>
      </c>
      <c r="AV112" s="60">
        <f t="shared" si="44"/>
        <v>35.462686567164177</v>
      </c>
      <c r="AW112" s="60">
        <f t="shared" si="45"/>
        <v>0</v>
      </c>
      <c r="AX112" s="60">
        <f t="shared" si="46"/>
        <v>0</v>
      </c>
      <c r="AY112" s="60">
        <f t="shared" si="47"/>
        <v>45.671641791044777</v>
      </c>
      <c r="AZ112" s="60">
        <f t="shared" si="48"/>
        <v>131.04477611940297</v>
      </c>
      <c r="BA112" s="68">
        <f t="shared" si="49"/>
        <v>119.40298507462686</v>
      </c>
      <c r="BB112" s="62">
        <f t="shared" si="50"/>
        <v>7.0706356501449479E-3</v>
      </c>
      <c r="BC112" s="63">
        <f t="shared" si="51"/>
        <v>2.8282542600579792E-2</v>
      </c>
      <c r="BD112" s="63">
        <f t="shared" si="52"/>
        <v>0.1580287067807396</v>
      </c>
      <c r="BE112" s="63">
        <f t="shared" si="53"/>
        <v>0</v>
      </c>
      <c r="BF112" s="63">
        <f t="shared" si="54"/>
        <v>0</v>
      </c>
      <c r="BG112" s="63">
        <f t="shared" si="55"/>
        <v>2.1211906950434841E-2</v>
      </c>
      <c r="BH112" s="63">
        <f t="shared" si="56"/>
        <v>8.3999151523721977E-2</v>
      </c>
      <c r="BI112" s="63">
        <f t="shared" si="57"/>
        <v>0</v>
      </c>
      <c r="BJ112" s="63">
        <f t="shared" si="58"/>
        <v>0</v>
      </c>
      <c r="BK112" s="63">
        <f t="shared" si="59"/>
        <v>0.10818072544721771</v>
      </c>
      <c r="BL112" s="63">
        <f t="shared" si="60"/>
        <v>0.3104009050413632</v>
      </c>
      <c r="BM112" s="64">
        <f t="shared" si="61"/>
        <v>0.28282542600579791</v>
      </c>
    </row>
    <row r="113" spans="12:65" hidden="1">
      <c r="L113" t="s">
        <v>35</v>
      </c>
      <c r="M113" t="s">
        <v>7</v>
      </c>
      <c r="N113" s="55">
        <f>SUM(N114:N118)</f>
        <v>2010.010222858311</v>
      </c>
      <c r="O113" s="55">
        <f t="shared" ref="O113:AO113" si="70">SUM(O114:O118)</f>
        <v>33.422237762237756</v>
      </c>
      <c r="P113" s="55">
        <f t="shared" si="70"/>
        <v>661.0509098343897</v>
      </c>
      <c r="Q113" s="55">
        <f t="shared" si="70"/>
        <v>173.35075670598056</v>
      </c>
      <c r="R113" s="55">
        <f t="shared" si="70"/>
        <v>5414.9253731343279</v>
      </c>
      <c r="S113" s="55">
        <f t="shared" si="70"/>
        <v>19.88111888111888</v>
      </c>
      <c r="T113" s="55">
        <f t="shared" si="70"/>
        <v>203.94602330811693</v>
      </c>
      <c r="U113" s="55">
        <f t="shared" si="70"/>
        <v>289.05655285217745</v>
      </c>
      <c r="V113" s="55">
        <f t="shared" si="70"/>
        <v>15515.223880597012</v>
      </c>
      <c r="W113" s="55">
        <f t="shared" si="70"/>
        <v>0</v>
      </c>
      <c r="X113" s="55">
        <f t="shared" si="70"/>
        <v>686.56716417910445</v>
      </c>
      <c r="Y113" s="55">
        <f t="shared" si="70"/>
        <v>458.62686567164167</v>
      </c>
      <c r="Z113" s="55">
        <f t="shared" si="70"/>
        <v>17847.462686567167</v>
      </c>
      <c r="AA113" s="55">
        <f t="shared" si="70"/>
        <v>10.44776119402985</v>
      </c>
      <c r="AB113" s="55">
        <f t="shared" si="70"/>
        <v>1480.8955223880598</v>
      </c>
      <c r="AC113" s="55">
        <f t="shared" si="70"/>
        <v>383.28358208955206</v>
      </c>
      <c r="AD113" s="55">
        <f t="shared" si="70"/>
        <v>6311.3432835820895</v>
      </c>
      <c r="AE113" s="55">
        <f t="shared" si="70"/>
        <v>30.746268656716417</v>
      </c>
      <c r="AF113" s="55">
        <f t="shared" si="70"/>
        <v>2100.2985074626868</v>
      </c>
      <c r="AG113" s="55">
        <f t="shared" si="70"/>
        <v>366.56716417910428</v>
      </c>
      <c r="AH113" s="55">
        <f t="shared" si="70"/>
        <v>1283.5820895522386</v>
      </c>
      <c r="AI113" s="55">
        <f t="shared" si="70"/>
        <v>5.9701492537313428</v>
      </c>
      <c r="AJ113" s="55">
        <f t="shared" si="70"/>
        <v>2007.7611940298507</v>
      </c>
      <c r="AK113" s="55">
        <f t="shared" si="70"/>
        <v>351.04477611940291</v>
      </c>
      <c r="AL113" s="55">
        <f t="shared" si="70"/>
        <v>99.402985074626869</v>
      </c>
      <c r="AM113" s="55">
        <f t="shared" si="70"/>
        <v>185.67164179104478</v>
      </c>
      <c r="AN113" s="55">
        <f t="shared" si="70"/>
        <v>321.49253731343276</v>
      </c>
      <c r="AO113" s="55">
        <f t="shared" si="70"/>
        <v>58252.031255038157</v>
      </c>
      <c r="AP113" s="58">
        <f t="shared" si="38"/>
        <v>146.56716417910448</v>
      </c>
      <c r="AQ113" s="60">
        <f t="shared" si="39"/>
        <v>1881.0149253731338</v>
      </c>
      <c r="AR113" s="60">
        <f t="shared" si="40"/>
        <v>6461.1940298507461</v>
      </c>
      <c r="AS113" s="60">
        <f t="shared" si="41"/>
        <v>40957.611940298506</v>
      </c>
      <c r="AT113" s="60">
        <f t="shared" si="42"/>
        <v>19.88111888111888</v>
      </c>
      <c r="AU113" s="60">
        <f t="shared" si="43"/>
        <v>289.05655285217745</v>
      </c>
      <c r="AV113" s="60">
        <f t="shared" si="44"/>
        <v>203.94602330811693</v>
      </c>
      <c r="AW113" s="60">
        <f t="shared" si="45"/>
        <v>5414.9253731343279</v>
      </c>
      <c r="AX113" s="60">
        <f t="shared" si="46"/>
        <v>33.422237762237756</v>
      </c>
      <c r="AY113" s="60">
        <f t="shared" si="47"/>
        <v>173.35075670598056</v>
      </c>
      <c r="AZ113" s="60">
        <f t="shared" si="48"/>
        <v>661.0509098343897</v>
      </c>
      <c r="BA113" s="68">
        <f t="shared" si="49"/>
        <v>2010.010222858311</v>
      </c>
      <c r="BB113" s="62">
        <f t="shared" si="50"/>
        <v>2.5160867530508312E-3</v>
      </c>
      <c r="BC113" s="63">
        <f t="shared" si="51"/>
        <v>3.2290975693838091E-2</v>
      </c>
      <c r="BD113" s="63">
        <f t="shared" si="52"/>
        <v>0.11091791806473571</v>
      </c>
      <c r="BE113" s="63">
        <f t="shared" si="53"/>
        <v>0.70311045053482368</v>
      </c>
      <c r="BF113" s="63">
        <f t="shared" si="54"/>
        <v>3.4129486050152769E-4</v>
      </c>
      <c r="BG113" s="63">
        <f t="shared" si="55"/>
        <v>4.9621712174573694E-3</v>
      </c>
      <c r="BH113" s="63">
        <f t="shared" si="56"/>
        <v>3.5010971963398761E-3</v>
      </c>
      <c r="BI113" s="63">
        <f t="shared" si="57"/>
        <v>9.2956850713527633E-2</v>
      </c>
      <c r="BJ113" s="63">
        <f t="shared" si="58"/>
        <v>5.7375231459155514E-4</v>
      </c>
      <c r="BK113" s="63">
        <f t="shared" si="59"/>
        <v>2.9758748831782175E-3</v>
      </c>
      <c r="BL113" s="63">
        <f t="shared" si="60"/>
        <v>1.1348117749580038E-2</v>
      </c>
      <c r="BM113" s="64">
        <f t="shared" si="61"/>
        <v>3.4505410018375406E-2</v>
      </c>
    </row>
    <row r="114" spans="12:65" hidden="1">
      <c r="L114" t="s">
        <v>35</v>
      </c>
      <c r="M114" t="s">
        <v>75</v>
      </c>
      <c r="N114" s="55">
        <v>308.21917808219177</v>
      </c>
      <c r="O114" s="55"/>
      <c r="P114" s="55">
        <v>84.93150684931507</v>
      </c>
      <c r="Q114" s="55"/>
      <c r="R114" s="55"/>
      <c r="S114" s="55"/>
      <c r="T114" s="55">
        <v>72.602739726027394</v>
      </c>
      <c r="U114" s="55">
        <v>15.068493150684933</v>
      </c>
      <c r="W114" s="55"/>
      <c r="X114" s="55"/>
      <c r="Y114" s="55"/>
      <c r="Z114" s="56"/>
      <c r="AA114" s="56"/>
      <c r="AB114" s="56"/>
      <c r="AO114">
        <v>480.82191780821915</v>
      </c>
      <c r="AP114" s="58">
        <f t="shared" si="38"/>
        <v>0</v>
      </c>
      <c r="AQ114" s="60">
        <f t="shared" si="39"/>
        <v>0</v>
      </c>
      <c r="AR114" s="60">
        <f t="shared" si="40"/>
        <v>0</v>
      </c>
      <c r="AS114" s="60">
        <f t="shared" si="41"/>
        <v>0</v>
      </c>
      <c r="AT114" s="60">
        <f t="shared" si="42"/>
        <v>0</v>
      </c>
      <c r="AU114" s="60">
        <f t="shared" si="43"/>
        <v>15.068493150684933</v>
      </c>
      <c r="AV114" s="60">
        <f t="shared" si="44"/>
        <v>72.602739726027394</v>
      </c>
      <c r="AW114" s="60">
        <f t="shared" si="45"/>
        <v>0</v>
      </c>
      <c r="AX114" s="60">
        <f t="shared" si="46"/>
        <v>0</v>
      </c>
      <c r="AY114" s="60">
        <f t="shared" si="47"/>
        <v>0</v>
      </c>
      <c r="AZ114" s="60">
        <f t="shared" si="48"/>
        <v>84.93150684931507</v>
      </c>
      <c r="BA114" s="68">
        <f t="shared" si="49"/>
        <v>308.21917808219177</v>
      </c>
      <c r="BB114" s="62">
        <f t="shared" si="50"/>
        <v>0</v>
      </c>
      <c r="BC114" s="63">
        <f t="shared" si="51"/>
        <v>0</v>
      </c>
      <c r="BD114" s="63">
        <f t="shared" si="52"/>
        <v>0</v>
      </c>
      <c r="BE114" s="63">
        <f t="shared" si="53"/>
        <v>0</v>
      </c>
      <c r="BF114" s="63">
        <f t="shared" si="54"/>
        <v>0</v>
      </c>
      <c r="BG114" s="63">
        <f t="shared" si="55"/>
        <v>3.1339031339031341E-2</v>
      </c>
      <c r="BH114" s="63">
        <f t="shared" si="56"/>
        <v>0.150997150997151</v>
      </c>
      <c r="BI114" s="63">
        <f t="shared" si="57"/>
        <v>0</v>
      </c>
      <c r="BJ114" s="63">
        <f t="shared" si="58"/>
        <v>0</v>
      </c>
      <c r="BK114" s="63">
        <f t="shared" si="59"/>
        <v>0</v>
      </c>
      <c r="BL114" s="63">
        <f t="shared" si="60"/>
        <v>0.17663817663817666</v>
      </c>
      <c r="BM114" s="64">
        <f t="shared" si="61"/>
        <v>0.64102564102564108</v>
      </c>
    </row>
    <row r="115" spans="12:65" hidden="1">
      <c r="L115" t="s">
        <v>35</v>
      </c>
      <c r="M115" t="s">
        <v>76</v>
      </c>
      <c r="N115" s="55"/>
      <c r="O115" s="55">
        <v>2.86</v>
      </c>
      <c r="P115" s="55"/>
      <c r="Q115" s="55">
        <v>30.6</v>
      </c>
      <c r="R115" s="55"/>
      <c r="S115" s="55"/>
      <c r="T115" s="55"/>
      <c r="U115" s="55">
        <v>71.599999999999994</v>
      </c>
      <c r="W115" s="55"/>
      <c r="X115" s="55"/>
      <c r="Y115" s="55"/>
      <c r="Z115" s="56"/>
      <c r="AA115" s="56"/>
      <c r="AB115" s="56"/>
      <c r="AO115">
        <v>105.06</v>
      </c>
      <c r="AP115" s="58">
        <f t="shared" si="38"/>
        <v>0</v>
      </c>
      <c r="AQ115" s="60">
        <f t="shared" si="39"/>
        <v>0</v>
      </c>
      <c r="AR115" s="60">
        <f t="shared" si="40"/>
        <v>0</v>
      </c>
      <c r="AS115" s="60">
        <f t="shared" si="41"/>
        <v>0</v>
      </c>
      <c r="AT115" s="60">
        <f t="shared" si="42"/>
        <v>0</v>
      </c>
      <c r="AU115" s="60">
        <f t="shared" si="43"/>
        <v>71.599999999999994</v>
      </c>
      <c r="AV115" s="60">
        <f t="shared" si="44"/>
        <v>0</v>
      </c>
      <c r="AW115" s="60">
        <f t="shared" si="45"/>
        <v>0</v>
      </c>
      <c r="AX115" s="60">
        <f t="shared" si="46"/>
        <v>2.86</v>
      </c>
      <c r="AY115" s="60">
        <f t="shared" si="47"/>
        <v>30.6</v>
      </c>
      <c r="AZ115" s="60">
        <f t="shared" si="48"/>
        <v>0</v>
      </c>
      <c r="BA115" s="68">
        <f t="shared" si="49"/>
        <v>0</v>
      </c>
      <c r="BB115" s="62">
        <f t="shared" si="50"/>
        <v>0</v>
      </c>
      <c r="BC115" s="63">
        <f t="shared" si="51"/>
        <v>0</v>
      </c>
      <c r="BD115" s="63">
        <f t="shared" si="52"/>
        <v>0</v>
      </c>
      <c r="BE115" s="63">
        <f t="shared" si="53"/>
        <v>0</v>
      </c>
      <c r="BF115" s="63">
        <f t="shared" si="54"/>
        <v>0</v>
      </c>
      <c r="BG115" s="63">
        <f t="shared" si="55"/>
        <v>0.68151532457643249</v>
      </c>
      <c r="BH115" s="63">
        <f t="shared" si="56"/>
        <v>0</v>
      </c>
      <c r="BI115" s="63">
        <f t="shared" si="57"/>
        <v>0</v>
      </c>
      <c r="BJ115" s="63">
        <f t="shared" si="58"/>
        <v>2.7222539501237385E-2</v>
      </c>
      <c r="BK115" s="63">
        <f t="shared" si="59"/>
        <v>0.29126213592233008</v>
      </c>
      <c r="BL115" s="63">
        <f t="shared" si="60"/>
        <v>0</v>
      </c>
      <c r="BM115" s="64">
        <f t="shared" si="61"/>
        <v>0</v>
      </c>
    </row>
    <row r="116" spans="12:65" hidden="1">
      <c r="L116" t="s">
        <v>35</v>
      </c>
      <c r="M116" t="s">
        <v>78</v>
      </c>
      <c r="N116" s="55"/>
      <c r="O116" s="55">
        <v>30.562237762237753</v>
      </c>
      <c r="P116" s="55"/>
      <c r="Q116" s="55">
        <v>22.377622377622373</v>
      </c>
      <c r="R116" s="55"/>
      <c r="S116" s="55">
        <v>19.88111888111888</v>
      </c>
      <c r="T116" s="55"/>
      <c r="U116" s="55"/>
      <c r="W116" s="55"/>
      <c r="X116" s="55"/>
      <c r="Y116" s="55"/>
      <c r="Z116" s="56"/>
      <c r="AA116" s="56"/>
      <c r="AB116" s="56"/>
      <c r="AO116">
        <v>72.82097902097901</v>
      </c>
      <c r="AP116" s="58">
        <f t="shared" si="38"/>
        <v>0</v>
      </c>
      <c r="AQ116" s="60">
        <f t="shared" si="39"/>
        <v>0</v>
      </c>
      <c r="AR116" s="60">
        <f t="shared" si="40"/>
        <v>0</v>
      </c>
      <c r="AS116" s="60">
        <f t="shared" si="41"/>
        <v>0</v>
      </c>
      <c r="AT116" s="60">
        <f t="shared" si="42"/>
        <v>19.88111888111888</v>
      </c>
      <c r="AU116" s="60">
        <f t="shared" si="43"/>
        <v>0</v>
      </c>
      <c r="AV116" s="60">
        <f t="shared" si="44"/>
        <v>0</v>
      </c>
      <c r="AW116" s="60">
        <f t="shared" si="45"/>
        <v>0</v>
      </c>
      <c r="AX116" s="60">
        <f t="shared" si="46"/>
        <v>30.562237762237753</v>
      </c>
      <c r="AY116" s="60">
        <f t="shared" si="47"/>
        <v>22.377622377622373</v>
      </c>
      <c r="AZ116" s="60">
        <f t="shared" si="48"/>
        <v>0</v>
      </c>
      <c r="BA116" s="68">
        <f t="shared" si="49"/>
        <v>0</v>
      </c>
      <c r="BB116" s="62">
        <f t="shared" si="50"/>
        <v>0</v>
      </c>
      <c r="BC116" s="63">
        <f t="shared" si="51"/>
        <v>0</v>
      </c>
      <c r="BD116" s="63">
        <f t="shared" si="52"/>
        <v>0</v>
      </c>
      <c r="BE116" s="63">
        <f t="shared" si="53"/>
        <v>0</v>
      </c>
      <c r="BF116" s="63">
        <f t="shared" si="54"/>
        <v>0.2730136170703133</v>
      </c>
      <c r="BG116" s="63">
        <f t="shared" si="55"/>
        <v>0</v>
      </c>
      <c r="BH116" s="63">
        <f t="shared" si="56"/>
        <v>0</v>
      </c>
      <c r="BI116" s="63">
        <f t="shared" si="57"/>
        <v>0</v>
      </c>
      <c r="BJ116" s="63">
        <f t="shared" si="58"/>
        <v>0.41969001478863766</v>
      </c>
      <c r="BK116" s="63">
        <f t="shared" si="59"/>
        <v>0.30729636814104899</v>
      </c>
      <c r="BL116" s="63">
        <f t="shared" si="60"/>
        <v>0</v>
      </c>
      <c r="BM116" s="64">
        <f t="shared" si="61"/>
        <v>0</v>
      </c>
    </row>
    <row r="117" spans="12:65" hidden="1">
      <c r="L117" t="s">
        <v>35</v>
      </c>
      <c r="M117" t="s">
        <v>79</v>
      </c>
      <c r="N117" s="55"/>
      <c r="O117" s="55"/>
      <c r="P117" s="55"/>
      <c r="Q117" s="55">
        <v>15</v>
      </c>
      <c r="R117" s="55"/>
      <c r="S117" s="55"/>
      <c r="T117" s="55"/>
      <c r="U117" s="55"/>
      <c r="W117" s="55"/>
      <c r="X117" s="55"/>
      <c r="Y117" s="55"/>
      <c r="Z117" s="56"/>
      <c r="AA117" s="56"/>
      <c r="AB117" s="56"/>
      <c r="AO117">
        <v>15</v>
      </c>
      <c r="AP117" s="58">
        <f t="shared" si="38"/>
        <v>0</v>
      </c>
      <c r="AQ117" s="60">
        <f t="shared" si="39"/>
        <v>0</v>
      </c>
      <c r="AR117" s="60">
        <f t="shared" si="40"/>
        <v>0</v>
      </c>
      <c r="AS117" s="60">
        <f t="shared" si="41"/>
        <v>0</v>
      </c>
      <c r="AT117" s="60">
        <f t="shared" si="42"/>
        <v>0</v>
      </c>
      <c r="AU117" s="60">
        <f t="shared" si="43"/>
        <v>0</v>
      </c>
      <c r="AV117" s="60">
        <f t="shared" si="44"/>
        <v>0</v>
      </c>
      <c r="AW117" s="60">
        <f t="shared" si="45"/>
        <v>0</v>
      </c>
      <c r="AX117" s="60">
        <f t="shared" si="46"/>
        <v>0</v>
      </c>
      <c r="AY117" s="60">
        <f t="shared" si="47"/>
        <v>15</v>
      </c>
      <c r="AZ117" s="60">
        <f t="shared" si="48"/>
        <v>0</v>
      </c>
      <c r="BA117" s="68">
        <f t="shared" si="49"/>
        <v>0</v>
      </c>
      <c r="BB117" s="62">
        <f t="shared" si="50"/>
        <v>0</v>
      </c>
      <c r="BC117" s="63">
        <f t="shared" si="51"/>
        <v>0</v>
      </c>
      <c r="BD117" s="63">
        <f t="shared" si="52"/>
        <v>0</v>
      </c>
      <c r="BE117" s="63">
        <f t="shared" si="53"/>
        <v>0</v>
      </c>
      <c r="BF117" s="63">
        <f t="shared" si="54"/>
        <v>0</v>
      </c>
      <c r="BG117" s="63">
        <f t="shared" si="55"/>
        <v>0</v>
      </c>
      <c r="BH117" s="63">
        <f t="shared" si="56"/>
        <v>0</v>
      </c>
      <c r="BI117" s="63">
        <f t="shared" si="57"/>
        <v>0</v>
      </c>
      <c r="BJ117" s="63">
        <f t="shared" si="58"/>
        <v>0</v>
      </c>
      <c r="BK117" s="63">
        <f t="shared" si="59"/>
        <v>1</v>
      </c>
      <c r="BL117" s="63">
        <f t="shared" si="60"/>
        <v>0</v>
      </c>
      <c r="BM117" s="64">
        <f t="shared" si="61"/>
        <v>0</v>
      </c>
    </row>
    <row r="118" spans="12:65" hidden="1">
      <c r="L118" t="s">
        <v>35</v>
      </c>
      <c r="M118" t="s">
        <v>77</v>
      </c>
      <c r="N118" s="55">
        <v>1701.7910447761192</v>
      </c>
      <c r="O118" s="55"/>
      <c r="P118" s="55">
        <v>576.11940298507466</v>
      </c>
      <c r="Q118" s="55">
        <v>105.37313432835819</v>
      </c>
      <c r="R118" s="55">
        <v>5414.9253731343279</v>
      </c>
      <c r="S118" s="55"/>
      <c r="T118" s="55">
        <v>131.34328358208955</v>
      </c>
      <c r="U118" s="55">
        <v>202.38805970149255</v>
      </c>
      <c r="V118">
        <v>15515.223880597012</v>
      </c>
      <c r="W118" s="55"/>
      <c r="X118" s="55">
        <v>686.56716417910445</v>
      </c>
      <c r="Y118" s="55">
        <v>458.62686567164167</v>
      </c>
      <c r="Z118" s="56">
        <v>17847.462686567167</v>
      </c>
      <c r="AA118" s="56">
        <v>10.44776119402985</v>
      </c>
      <c r="AB118" s="56">
        <v>1480.8955223880598</v>
      </c>
      <c r="AC118">
        <v>383.28358208955206</v>
      </c>
      <c r="AD118">
        <v>6311.3432835820895</v>
      </c>
      <c r="AE118">
        <v>30.746268656716417</v>
      </c>
      <c r="AF118">
        <v>2100.2985074626868</v>
      </c>
      <c r="AG118">
        <v>366.56716417910428</v>
      </c>
      <c r="AH118">
        <v>1283.5820895522386</v>
      </c>
      <c r="AI118">
        <v>5.9701492537313428</v>
      </c>
      <c r="AJ118">
        <v>2007.7611940298507</v>
      </c>
      <c r="AK118">
        <v>351.04477611940291</v>
      </c>
      <c r="AL118">
        <v>99.402985074626869</v>
      </c>
      <c r="AM118">
        <v>185.67164179104478</v>
      </c>
      <c r="AN118">
        <v>321.49253731343276</v>
      </c>
      <c r="AO118">
        <v>57578.328358208957</v>
      </c>
      <c r="AP118" s="58">
        <f t="shared" si="38"/>
        <v>146.56716417910448</v>
      </c>
      <c r="AQ118" s="60">
        <f t="shared" si="39"/>
        <v>1881.0149253731338</v>
      </c>
      <c r="AR118" s="60">
        <f t="shared" si="40"/>
        <v>6461.1940298507461</v>
      </c>
      <c r="AS118" s="60">
        <f t="shared" si="41"/>
        <v>40957.611940298506</v>
      </c>
      <c r="AT118" s="60">
        <f t="shared" si="42"/>
        <v>0</v>
      </c>
      <c r="AU118" s="60">
        <f t="shared" si="43"/>
        <v>202.38805970149255</v>
      </c>
      <c r="AV118" s="60">
        <f t="shared" si="44"/>
        <v>131.34328358208955</v>
      </c>
      <c r="AW118" s="60">
        <f t="shared" si="45"/>
        <v>5414.9253731343279</v>
      </c>
      <c r="AX118" s="60">
        <f t="shared" si="46"/>
        <v>0</v>
      </c>
      <c r="AY118" s="60">
        <f t="shared" si="47"/>
        <v>105.37313432835819</v>
      </c>
      <c r="AZ118" s="60">
        <f t="shared" si="48"/>
        <v>576.11940298507466</v>
      </c>
      <c r="BA118" s="68">
        <f t="shared" si="49"/>
        <v>1701.7910447761192</v>
      </c>
      <c r="BB118" s="62">
        <f t="shared" si="50"/>
        <v>2.5455265610921192E-3</v>
      </c>
      <c r="BC118" s="63">
        <f t="shared" si="51"/>
        <v>3.2668800554105648E-2</v>
      </c>
      <c r="BD118" s="63">
        <f t="shared" si="52"/>
        <v>0.11221572793246215</v>
      </c>
      <c r="BE118" s="63">
        <f t="shared" si="53"/>
        <v>0.71133728797215368</v>
      </c>
      <c r="BF118" s="63">
        <f t="shared" si="54"/>
        <v>0</v>
      </c>
      <c r="BG118" s="63">
        <f t="shared" si="55"/>
        <v>3.515004090469362E-3</v>
      </c>
      <c r="BH118" s="63">
        <f t="shared" si="56"/>
        <v>2.2811235985346892E-3</v>
      </c>
      <c r="BI118" s="63">
        <f t="shared" si="57"/>
        <v>9.4044504721407393E-2</v>
      </c>
      <c r="BJ118" s="63">
        <f t="shared" si="58"/>
        <v>0</v>
      </c>
      <c r="BK118" s="63">
        <f t="shared" si="59"/>
        <v>1.8300832506426025E-3</v>
      </c>
      <c r="BL118" s="63">
        <f t="shared" si="60"/>
        <v>1.0005837602663523E-2</v>
      </c>
      <c r="BM118" s="64">
        <f t="shared" si="61"/>
        <v>2.9556103716468773E-2</v>
      </c>
    </row>
    <row r="119" spans="12:65" hidden="1">
      <c r="L119" t="s">
        <v>36</v>
      </c>
      <c r="M119" t="s">
        <v>7</v>
      </c>
      <c r="N119" s="55">
        <f>SUM(N120:N124)</f>
        <v>0</v>
      </c>
      <c r="O119" s="55">
        <f t="shared" ref="O119:AO119" si="71">SUM(O120:O124)</f>
        <v>89.476923076923086</v>
      </c>
      <c r="P119" s="55">
        <f t="shared" si="71"/>
        <v>995.33292441900096</v>
      </c>
      <c r="Q119" s="55">
        <f t="shared" si="71"/>
        <v>239.35416116085918</v>
      </c>
      <c r="R119" s="55">
        <f t="shared" si="71"/>
        <v>0</v>
      </c>
      <c r="S119" s="55">
        <f t="shared" si="71"/>
        <v>165.65734265734255</v>
      </c>
      <c r="T119" s="55">
        <f t="shared" si="71"/>
        <v>110.86567164179104</v>
      </c>
      <c r="U119" s="55">
        <f t="shared" si="71"/>
        <v>862.78972410673907</v>
      </c>
      <c r="V119" s="55">
        <f t="shared" si="71"/>
        <v>119.40298507462686</v>
      </c>
      <c r="W119" s="55">
        <f t="shared" si="71"/>
        <v>15.157707963678112</v>
      </c>
      <c r="X119" s="55">
        <f t="shared" si="71"/>
        <v>0</v>
      </c>
      <c r="Y119" s="55">
        <f t="shared" si="71"/>
        <v>75.97275858469888</v>
      </c>
      <c r="Z119" s="55">
        <f t="shared" si="71"/>
        <v>0</v>
      </c>
      <c r="AA119" s="55">
        <f t="shared" si="71"/>
        <v>0</v>
      </c>
      <c r="AB119" s="55">
        <f t="shared" si="71"/>
        <v>264.17910447761193</v>
      </c>
      <c r="AC119" s="55">
        <f t="shared" si="71"/>
        <v>40.503079010541697</v>
      </c>
      <c r="AD119" s="55">
        <f t="shared" si="71"/>
        <v>0</v>
      </c>
      <c r="AE119" s="55">
        <f t="shared" si="71"/>
        <v>4.4776119402985071</v>
      </c>
      <c r="AF119" s="55">
        <f t="shared" si="71"/>
        <v>145.37313432835819</v>
      </c>
      <c r="AG119" s="55">
        <f t="shared" si="71"/>
        <v>0</v>
      </c>
      <c r="AH119" s="55">
        <f t="shared" si="71"/>
        <v>0</v>
      </c>
      <c r="AI119" s="55">
        <f t="shared" si="71"/>
        <v>0</v>
      </c>
      <c r="AJ119" s="55">
        <f t="shared" si="71"/>
        <v>0</v>
      </c>
      <c r="AK119" s="55">
        <f t="shared" si="71"/>
        <v>0</v>
      </c>
      <c r="AL119" s="55">
        <f t="shared" si="71"/>
        <v>0</v>
      </c>
      <c r="AM119" s="55">
        <f t="shared" si="71"/>
        <v>0</v>
      </c>
      <c r="AN119" s="55">
        <f t="shared" si="71"/>
        <v>0</v>
      </c>
      <c r="AO119" s="55">
        <f t="shared" si="71"/>
        <v>3128.5431284424699</v>
      </c>
      <c r="AP119" s="58">
        <f t="shared" si="38"/>
        <v>19.635319903976619</v>
      </c>
      <c r="AQ119" s="60">
        <f t="shared" si="39"/>
        <v>116.47583759524058</v>
      </c>
      <c r="AR119" s="60">
        <f t="shared" si="40"/>
        <v>409.55223880597009</v>
      </c>
      <c r="AS119" s="60">
        <f t="shared" si="41"/>
        <v>119.40298507462686</v>
      </c>
      <c r="AT119" s="60">
        <f t="shared" si="42"/>
        <v>165.65734265734255</v>
      </c>
      <c r="AU119" s="60">
        <f t="shared" si="43"/>
        <v>862.78972410673907</v>
      </c>
      <c r="AV119" s="60">
        <f t="shared" si="44"/>
        <v>110.86567164179104</v>
      </c>
      <c r="AW119" s="60">
        <f t="shared" si="45"/>
        <v>0</v>
      </c>
      <c r="AX119" s="60">
        <f t="shared" si="46"/>
        <v>89.476923076923086</v>
      </c>
      <c r="AY119" s="60">
        <f t="shared" si="47"/>
        <v>239.35416116085918</v>
      </c>
      <c r="AZ119" s="60">
        <f t="shared" si="48"/>
        <v>995.33292441900096</v>
      </c>
      <c r="BA119" s="68">
        <f t="shared" si="49"/>
        <v>0</v>
      </c>
      <c r="BB119" s="62">
        <f t="shared" si="50"/>
        <v>6.2761864221932487E-3</v>
      </c>
      <c r="BC119" s="63">
        <f t="shared" si="51"/>
        <v>3.7230056551346799E-2</v>
      </c>
      <c r="BD119" s="63">
        <f t="shared" si="52"/>
        <v>0.13090829245172136</v>
      </c>
      <c r="BE119" s="63">
        <f t="shared" si="53"/>
        <v>3.8165682930531006E-2</v>
      </c>
      <c r="BF119" s="63">
        <f t="shared" si="54"/>
        <v>5.295031452541115E-2</v>
      </c>
      <c r="BG119" s="63">
        <f t="shared" si="55"/>
        <v>0.27578003201006684</v>
      </c>
      <c r="BH119" s="63">
        <f t="shared" si="56"/>
        <v>3.5436836600998042E-2</v>
      </c>
      <c r="BI119" s="63">
        <f t="shared" si="57"/>
        <v>0</v>
      </c>
      <c r="BJ119" s="63">
        <f t="shared" si="58"/>
        <v>2.8600188459434388E-2</v>
      </c>
      <c r="BK119" s="63">
        <f t="shared" si="59"/>
        <v>7.650658831736179E-2</v>
      </c>
      <c r="BL119" s="63">
        <f t="shared" si="60"/>
        <v>0.31814582173093542</v>
      </c>
      <c r="BM119" s="64">
        <f t="shared" si="61"/>
        <v>0</v>
      </c>
    </row>
    <row r="120" spans="12:65" hidden="1">
      <c r="L120" t="s">
        <v>36</v>
      </c>
      <c r="M120" t="s">
        <v>75</v>
      </c>
      <c r="N120" s="55"/>
      <c r="O120" s="55"/>
      <c r="P120" s="55">
        <v>87.671232876712324</v>
      </c>
      <c r="Q120" s="55">
        <v>23.287671232876711</v>
      </c>
      <c r="R120" s="55"/>
      <c r="S120" s="55"/>
      <c r="T120" s="55"/>
      <c r="U120" s="55"/>
      <c r="W120" s="55"/>
      <c r="X120" s="55"/>
      <c r="Y120" s="55"/>
      <c r="Z120" s="56"/>
      <c r="AA120" s="56"/>
      <c r="AB120" s="56"/>
      <c r="AO120">
        <v>110.95890410958904</v>
      </c>
      <c r="AP120" s="58">
        <f t="shared" si="38"/>
        <v>0</v>
      </c>
      <c r="AQ120" s="60">
        <f t="shared" si="39"/>
        <v>0</v>
      </c>
      <c r="AR120" s="60">
        <f t="shared" si="40"/>
        <v>0</v>
      </c>
      <c r="AS120" s="60">
        <f t="shared" si="41"/>
        <v>0</v>
      </c>
      <c r="AT120" s="60">
        <f t="shared" si="42"/>
        <v>0</v>
      </c>
      <c r="AU120" s="60">
        <f t="shared" si="43"/>
        <v>0</v>
      </c>
      <c r="AV120" s="60">
        <f t="shared" si="44"/>
        <v>0</v>
      </c>
      <c r="AW120" s="60">
        <f t="shared" si="45"/>
        <v>0</v>
      </c>
      <c r="AX120" s="60">
        <f t="shared" si="46"/>
        <v>0</v>
      </c>
      <c r="AY120" s="60">
        <f t="shared" si="47"/>
        <v>23.287671232876711</v>
      </c>
      <c r="AZ120" s="60">
        <f t="shared" si="48"/>
        <v>87.671232876712324</v>
      </c>
      <c r="BA120" s="68">
        <f t="shared" si="49"/>
        <v>0</v>
      </c>
      <c r="BB120" s="62">
        <f t="shared" si="50"/>
        <v>0</v>
      </c>
      <c r="BC120" s="63">
        <f t="shared" si="51"/>
        <v>0</v>
      </c>
      <c r="BD120" s="63">
        <f t="shared" si="52"/>
        <v>0</v>
      </c>
      <c r="BE120" s="63">
        <f t="shared" si="53"/>
        <v>0</v>
      </c>
      <c r="BF120" s="63">
        <f t="shared" si="54"/>
        <v>0</v>
      </c>
      <c r="BG120" s="63">
        <f t="shared" si="55"/>
        <v>0</v>
      </c>
      <c r="BH120" s="63">
        <f t="shared" si="56"/>
        <v>0</v>
      </c>
      <c r="BI120" s="63">
        <f t="shared" si="57"/>
        <v>0</v>
      </c>
      <c r="BJ120" s="63">
        <f t="shared" si="58"/>
        <v>0</v>
      </c>
      <c r="BK120" s="63">
        <f t="shared" si="59"/>
        <v>0.20987654320987653</v>
      </c>
      <c r="BL120" s="63">
        <f t="shared" si="60"/>
        <v>0.79012345679012341</v>
      </c>
      <c r="BM120" s="64">
        <f t="shared" si="61"/>
        <v>0</v>
      </c>
    </row>
    <row r="121" spans="12:65" hidden="1">
      <c r="L121" t="s">
        <v>36</v>
      </c>
      <c r="M121" t="s">
        <v>76</v>
      </c>
      <c r="N121" s="55"/>
      <c r="O121" s="55"/>
      <c r="P121" s="55">
        <v>718</v>
      </c>
      <c r="Q121" s="55">
        <v>74.84</v>
      </c>
      <c r="R121" s="55"/>
      <c r="S121" s="55"/>
      <c r="T121" s="55">
        <v>84</v>
      </c>
      <c r="U121" s="55">
        <v>113.67999999999998</v>
      </c>
      <c r="W121" s="55"/>
      <c r="X121" s="55"/>
      <c r="Y121" s="55"/>
      <c r="Z121" s="56"/>
      <c r="AA121" s="56"/>
      <c r="AB121" s="56"/>
      <c r="AO121">
        <v>990.52</v>
      </c>
      <c r="AP121" s="58">
        <f t="shared" si="38"/>
        <v>0</v>
      </c>
      <c r="AQ121" s="60">
        <f t="shared" si="39"/>
        <v>0</v>
      </c>
      <c r="AR121" s="60">
        <f t="shared" si="40"/>
        <v>0</v>
      </c>
      <c r="AS121" s="60">
        <f t="shared" si="41"/>
        <v>0</v>
      </c>
      <c r="AT121" s="60">
        <f t="shared" si="42"/>
        <v>0</v>
      </c>
      <c r="AU121" s="60">
        <f t="shared" si="43"/>
        <v>113.67999999999998</v>
      </c>
      <c r="AV121" s="60">
        <f t="shared" si="44"/>
        <v>84</v>
      </c>
      <c r="AW121" s="60">
        <f t="shared" si="45"/>
        <v>0</v>
      </c>
      <c r="AX121" s="60">
        <f t="shared" si="46"/>
        <v>0</v>
      </c>
      <c r="AY121" s="60">
        <f t="shared" si="47"/>
        <v>74.84</v>
      </c>
      <c r="AZ121" s="60">
        <f t="shared" si="48"/>
        <v>718</v>
      </c>
      <c r="BA121" s="68">
        <f t="shared" si="49"/>
        <v>0</v>
      </c>
      <c r="BB121" s="62">
        <f t="shared" si="50"/>
        <v>0</v>
      </c>
      <c r="BC121" s="63">
        <f t="shared" si="51"/>
        <v>0</v>
      </c>
      <c r="BD121" s="63">
        <f t="shared" si="52"/>
        <v>0</v>
      </c>
      <c r="BE121" s="63">
        <f t="shared" si="53"/>
        <v>0</v>
      </c>
      <c r="BF121" s="63">
        <f t="shared" si="54"/>
        <v>0</v>
      </c>
      <c r="BG121" s="63">
        <f t="shared" si="55"/>
        <v>0.11476800064612525</v>
      </c>
      <c r="BH121" s="63">
        <f t="shared" si="56"/>
        <v>8.4803941364131968E-2</v>
      </c>
      <c r="BI121" s="63">
        <f t="shared" si="57"/>
        <v>0</v>
      </c>
      <c r="BJ121" s="63">
        <f t="shared" si="58"/>
        <v>0</v>
      </c>
      <c r="BK121" s="63">
        <f t="shared" si="59"/>
        <v>7.5556273472519489E-2</v>
      </c>
      <c r="BL121" s="63">
        <f t="shared" si="60"/>
        <v>0.72487178451722334</v>
      </c>
      <c r="BM121" s="64">
        <f t="shared" si="61"/>
        <v>0</v>
      </c>
    </row>
    <row r="122" spans="12:65" hidden="1">
      <c r="L122" t="s">
        <v>36</v>
      </c>
      <c r="M122" t="s">
        <v>78</v>
      </c>
      <c r="N122" s="55"/>
      <c r="O122" s="55">
        <v>89.476923076923086</v>
      </c>
      <c r="P122" s="55"/>
      <c r="Q122" s="55">
        <v>94.4055944055944</v>
      </c>
      <c r="R122" s="55"/>
      <c r="S122" s="55">
        <v>165.65734265734255</v>
      </c>
      <c r="T122" s="55"/>
      <c r="U122" s="55">
        <v>671.41818181818189</v>
      </c>
      <c r="W122" s="55">
        <v>11.874125874125873</v>
      </c>
      <c r="X122" s="55"/>
      <c r="Y122" s="55">
        <v>37.4055944055944</v>
      </c>
      <c r="Z122" s="56"/>
      <c r="AA122" s="56"/>
      <c r="AB122" s="56"/>
      <c r="AC122">
        <v>21.398601398601397</v>
      </c>
      <c r="AO122">
        <v>1091.6363636363637</v>
      </c>
      <c r="AP122" s="58">
        <f t="shared" si="38"/>
        <v>11.874125874125873</v>
      </c>
      <c r="AQ122" s="60">
        <f t="shared" si="39"/>
        <v>58.8041958041958</v>
      </c>
      <c r="AR122" s="60">
        <f t="shared" si="40"/>
        <v>0</v>
      </c>
      <c r="AS122" s="60">
        <f t="shared" si="41"/>
        <v>0</v>
      </c>
      <c r="AT122" s="60">
        <f t="shared" si="42"/>
        <v>165.65734265734255</v>
      </c>
      <c r="AU122" s="60">
        <f t="shared" si="43"/>
        <v>671.41818181818189</v>
      </c>
      <c r="AV122" s="60">
        <f t="shared" si="44"/>
        <v>0</v>
      </c>
      <c r="AW122" s="60">
        <f t="shared" si="45"/>
        <v>0</v>
      </c>
      <c r="AX122" s="60">
        <f t="shared" si="46"/>
        <v>89.476923076923086</v>
      </c>
      <c r="AY122" s="60">
        <f t="shared" si="47"/>
        <v>94.4055944055944</v>
      </c>
      <c r="AZ122" s="60">
        <f t="shared" si="48"/>
        <v>0</v>
      </c>
      <c r="BA122" s="68">
        <f t="shared" si="49"/>
        <v>0</v>
      </c>
      <c r="BB122" s="62">
        <f t="shared" si="50"/>
        <v>1.0877363808742888E-2</v>
      </c>
      <c r="BC122" s="63">
        <f t="shared" si="51"/>
        <v>5.3867934197714337E-2</v>
      </c>
      <c r="BD122" s="63">
        <f t="shared" si="52"/>
        <v>0</v>
      </c>
      <c r="BE122" s="63">
        <f t="shared" si="53"/>
        <v>0</v>
      </c>
      <c r="BF122" s="63">
        <f t="shared" si="54"/>
        <v>0.15175139650489405</v>
      </c>
      <c r="BG122" s="63">
        <f t="shared" si="55"/>
        <v>0.61505662891405732</v>
      </c>
      <c r="BH122" s="63">
        <f t="shared" si="56"/>
        <v>0</v>
      </c>
      <c r="BI122" s="63">
        <f t="shared" si="57"/>
        <v>0</v>
      </c>
      <c r="BJ122" s="63">
        <f t="shared" si="58"/>
        <v>8.1965868907907552E-2</v>
      </c>
      <c r="BK122" s="63">
        <f t="shared" si="59"/>
        <v>8.6480807666683729E-2</v>
      </c>
      <c r="BL122" s="63">
        <f t="shared" si="60"/>
        <v>0</v>
      </c>
      <c r="BM122" s="64">
        <f t="shared" si="61"/>
        <v>0</v>
      </c>
    </row>
    <row r="123" spans="12:65" hidden="1">
      <c r="L123" t="s">
        <v>36</v>
      </c>
      <c r="M123" t="s">
        <v>79</v>
      </c>
      <c r="N123" s="55"/>
      <c r="O123" s="55"/>
      <c r="P123" s="55">
        <v>33.333333333333336</v>
      </c>
      <c r="Q123" s="55"/>
      <c r="R123" s="55"/>
      <c r="S123" s="55"/>
      <c r="T123" s="55"/>
      <c r="U123" s="55">
        <v>49.333333333333336</v>
      </c>
      <c r="W123" s="55"/>
      <c r="X123" s="55"/>
      <c r="Y123" s="55"/>
      <c r="Z123" s="56"/>
      <c r="AA123" s="56"/>
      <c r="AB123" s="56"/>
      <c r="AO123">
        <v>82.666666666666671</v>
      </c>
      <c r="AP123" s="58">
        <f t="shared" si="38"/>
        <v>0</v>
      </c>
      <c r="AQ123" s="60">
        <f t="shared" si="39"/>
        <v>0</v>
      </c>
      <c r="AR123" s="60">
        <f t="shared" si="40"/>
        <v>0</v>
      </c>
      <c r="AS123" s="60">
        <f t="shared" si="41"/>
        <v>0</v>
      </c>
      <c r="AT123" s="60">
        <f t="shared" si="42"/>
        <v>0</v>
      </c>
      <c r="AU123" s="60">
        <f t="shared" si="43"/>
        <v>49.333333333333336</v>
      </c>
      <c r="AV123" s="60">
        <f t="shared" si="44"/>
        <v>0</v>
      </c>
      <c r="AW123" s="60">
        <f t="shared" si="45"/>
        <v>0</v>
      </c>
      <c r="AX123" s="60">
        <f t="shared" si="46"/>
        <v>0</v>
      </c>
      <c r="AY123" s="60">
        <f t="shared" si="47"/>
        <v>0</v>
      </c>
      <c r="AZ123" s="60">
        <f t="shared" si="48"/>
        <v>33.333333333333336</v>
      </c>
      <c r="BA123" s="68">
        <f t="shared" si="49"/>
        <v>0</v>
      </c>
      <c r="BB123" s="62">
        <f t="shared" si="50"/>
        <v>0</v>
      </c>
      <c r="BC123" s="63">
        <f t="shared" si="51"/>
        <v>0</v>
      </c>
      <c r="BD123" s="63">
        <f t="shared" si="52"/>
        <v>0</v>
      </c>
      <c r="BE123" s="63">
        <f t="shared" si="53"/>
        <v>0</v>
      </c>
      <c r="BF123" s="63">
        <f t="shared" si="54"/>
        <v>0</v>
      </c>
      <c r="BG123" s="63">
        <f t="shared" si="55"/>
        <v>0.59677419354838712</v>
      </c>
      <c r="BH123" s="63">
        <f t="shared" si="56"/>
        <v>0</v>
      </c>
      <c r="BI123" s="63">
        <f t="shared" si="57"/>
        <v>0</v>
      </c>
      <c r="BJ123" s="63">
        <f t="shared" si="58"/>
        <v>0</v>
      </c>
      <c r="BK123" s="63">
        <f t="shared" si="59"/>
        <v>0</v>
      </c>
      <c r="BL123" s="63">
        <f t="shared" si="60"/>
        <v>0.40322580645161293</v>
      </c>
      <c r="BM123" s="64">
        <f t="shared" si="61"/>
        <v>0</v>
      </c>
    </row>
    <row r="124" spans="12:65" hidden="1">
      <c r="L124" t="s">
        <v>36</v>
      </c>
      <c r="M124" t="s">
        <v>77</v>
      </c>
      <c r="N124" s="55"/>
      <c r="O124" s="55"/>
      <c r="P124" s="55">
        <v>156.32835820895522</v>
      </c>
      <c r="Q124" s="55">
        <v>46.820895522388057</v>
      </c>
      <c r="R124" s="55"/>
      <c r="S124" s="55"/>
      <c r="T124" s="55">
        <v>26.865671641791042</v>
      </c>
      <c r="U124" s="55">
        <v>28.358208955223876</v>
      </c>
      <c r="V124">
        <v>119.40298507462686</v>
      </c>
      <c r="W124" s="55">
        <v>3.283582089552239</v>
      </c>
      <c r="X124" s="55"/>
      <c r="Y124" s="55">
        <v>38.567164179104481</v>
      </c>
      <c r="Z124" s="56"/>
      <c r="AA124" s="56"/>
      <c r="AB124" s="56">
        <v>264.17910447761193</v>
      </c>
      <c r="AC124">
        <v>19.104477611940297</v>
      </c>
      <c r="AE124">
        <v>4.4776119402985071</v>
      </c>
      <c r="AF124">
        <v>145.37313432835819</v>
      </c>
      <c r="AO124">
        <v>852.76119402985069</v>
      </c>
      <c r="AP124" s="58">
        <f t="shared" si="38"/>
        <v>7.7611940298507456</v>
      </c>
      <c r="AQ124" s="60">
        <f t="shared" si="39"/>
        <v>57.671641791044777</v>
      </c>
      <c r="AR124" s="60">
        <f t="shared" si="40"/>
        <v>409.55223880597009</v>
      </c>
      <c r="AS124" s="60">
        <f t="shared" si="41"/>
        <v>119.40298507462686</v>
      </c>
      <c r="AT124" s="60">
        <f t="shared" si="42"/>
        <v>0</v>
      </c>
      <c r="AU124" s="60">
        <f t="shared" si="43"/>
        <v>28.358208955223876</v>
      </c>
      <c r="AV124" s="60">
        <f t="shared" si="44"/>
        <v>26.865671641791042</v>
      </c>
      <c r="AW124" s="60">
        <f t="shared" si="45"/>
        <v>0</v>
      </c>
      <c r="AX124" s="60">
        <f t="shared" si="46"/>
        <v>0</v>
      </c>
      <c r="AY124" s="60">
        <f t="shared" si="47"/>
        <v>46.820895522388057</v>
      </c>
      <c r="AZ124" s="60">
        <f t="shared" si="48"/>
        <v>156.32835820895522</v>
      </c>
      <c r="BA124" s="68">
        <f t="shared" si="49"/>
        <v>0</v>
      </c>
      <c r="BB124" s="62">
        <f t="shared" si="50"/>
        <v>9.1012514220705342E-3</v>
      </c>
      <c r="BC124" s="63">
        <f t="shared" si="51"/>
        <v>6.7629299028616446E-2</v>
      </c>
      <c r="BD124" s="63">
        <f t="shared" si="52"/>
        <v>0.4802660365800297</v>
      </c>
      <c r="BE124" s="63">
        <f t="shared" si="53"/>
        <v>0.140019252647239</v>
      </c>
      <c r="BF124" s="63">
        <f t="shared" si="54"/>
        <v>0</v>
      </c>
      <c r="BG124" s="63">
        <f t="shared" si="55"/>
        <v>3.3254572503719257E-2</v>
      </c>
      <c r="BH124" s="63">
        <f t="shared" si="56"/>
        <v>3.1504331845628772E-2</v>
      </c>
      <c r="BI124" s="63">
        <f t="shared" si="57"/>
        <v>0</v>
      </c>
      <c r="BJ124" s="63">
        <f t="shared" si="58"/>
        <v>0</v>
      </c>
      <c r="BK124" s="63">
        <f t="shared" si="59"/>
        <v>5.4905049444298588E-2</v>
      </c>
      <c r="BL124" s="63">
        <f t="shared" si="60"/>
        <v>0.18332020652839767</v>
      </c>
      <c r="BM124" s="64">
        <f t="shared" si="61"/>
        <v>0</v>
      </c>
    </row>
    <row r="125" spans="12:65" hidden="1">
      <c r="L125" t="s">
        <v>37</v>
      </c>
      <c r="M125" t="s">
        <v>7</v>
      </c>
      <c r="N125" s="55">
        <f>SUM(N126:N130)</f>
        <v>1438.3561643835619</v>
      </c>
      <c r="O125" s="55">
        <f t="shared" ref="O125:AO125" si="72">SUM(O126:O130)</f>
        <v>89.88484848484849</v>
      </c>
      <c r="P125" s="55">
        <f t="shared" si="72"/>
        <v>256.81864649355958</v>
      </c>
      <c r="Q125" s="55">
        <f t="shared" si="72"/>
        <v>49.184079601990049</v>
      </c>
      <c r="R125" s="55">
        <f t="shared" si="72"/>
        <v>788.05970149253722</v>
      </c>
      <c r="S125" s="55">
        <f t="shared" si="72"/>
        <v>0</v>
      </c>
      <c r="T125" s="55">
        <f t="shared" si="72"/>
        <v>134.30985074626867</v>
      </c>
      <c r="U125" s="55">
        <f t="shared" si="72"/>
        <v>0</v>
      </c>
      <c r="V125" s="55">
        <f t="shared" si="72"/>
        <v>4358.2089552238795</v>
      </c>
      <c r="W125" s="55">
        <f t="shared" si="72"/>
        <v>0</v>
      </c>
      <c r="X125" s="55">
        <f t="shared" si="72"/>
        <v>0</v>
      </c>
      <c r="Y125" s="55">
        <f t="shared" si="72"/>
        <v>0</v>
      </c>
      <c r="Z125" s="55">
        <f t="shared" si="72"/>
        <v>3208.9552238805973</v>
      </c>
      <c r="AA125" s="55">
        <f t="shared" si="72"/>
        <v>0</v>
      </c>
      <c r="AB125" s="55">
        <f t="shared" si="72"/>
        <v>71.641791044776113</v>
      </c>
      <c r="AC125" s="55">
        <f t="shared" si="72"/>
        <v>0</v>
      </c>
      <c r="AD125" s="55">
        <f t="shared" si="72"/>
        <v>6686.5671641791068</v>
      </c>
      <c r="AE125" s="55">
        <f t="shared" si="72"/>
        <v>0</v>
      </c>
      <c r="AF125" s="55">
        <f t="shared" si="72"/>
        <v>295.52238805970148</v>
      </c>
      <c r="AG125" s="55">
        <f t="shared" si="72"/>
        <v>53.731343283582085</v>
      </c>
      <c r="AH125" s="55">
        <f t="shared" si="72"/>
        <v>0</v>
      </c>
      <c r="AI125" s="55">
        <f t="shared" si="72"/>
        <v>0</v>
      </c>
      <c r="AJ125" s="55">
        <f t="shared" si="72"/>
        <v>0</v>
      </c>
      <c r="AK125" s="55">
        <f t="shared" si="72"/>
        <v>17.910447761194028</v>
      </c>
      <c r="AL125" s="55">
        <f t="shared" si="72"/>
        <v>0</v>
      </c>
      <c r="AM125" s="55">
        <f t="shared" si="72"/>
        <v>0</v>
      </c>
      <c r="AN125" s="55">
        <f t="shared" si="72"/>
        <v>0</v>
      </c>
      <c r="AO125" s="55">
        <f t="shared" si="72"/>
        <v>17449.150604635604</v>
      </c>
      <c r="AP125" s="58">
        <f t="shared" si="38"/>
        <v>0</v>
      </c>
      <c r="AQ125" s="60">
        <f t="shared" si="39"/>
        <v>71.641791044776113</v>
      </c>
      <c r="AR125" s="60">
        <f t="shared" si="40"/>
        <v>367.16417910447763</v>
      </c>
      <c r="AS125" s="60">
        <f t="shared" si="41"/>
        <v>14253.731343283584</v>
      </c>
      <c r="AT125" s="60">
        <f t="shared" si="42"/>
        <v>0</v>
      </c>
      <c r="AU125" s="60">
        <f t="shared" si="43"/>
        <v>0</v>
      </c>
      <c r="AV125" s="60">
        <f t="shared" si="44"/>
        <v>134.30985074626867</v>
      </c>
      <c r="AW125" s="60">
        <f t="shared" si="45"/>
        <v>788.05970149253722</v>
      </c>
      <c r="AX125" s="60">
        <f t="shared" si="46"/>
        <v>89.88484848484849</v>
      </c>
      <c r="AY125" s="60">
        <f t="shared" si="47"/>
        <v>49.184079601990049</v>
      </c>
      <c r="AZ125" s="60">
        <f t="shared" si="48"/>
        <v>256.81864649355958</v>
      </c>
      <c r="BA125" s="68">
        <f t="shared" si="49"/>
        <v>1438.3561643835619</v>
      </c>
      <c r="BB125" s="62">
        <f t="shared" si="50"/>
        <v>0</v>
      </c>
      <c r="BC125" s="63">
        <f t="shared" si="51"/>
        <v>4.1057466158692848E-3</v>
      </c>
      <c r="BD125" s="63">
        <f t="shared" si="52"/>
        <v>2.1041951406330087E-2</v>
      </c>
      <c r="BE125" s="63">
        <f t="shared" si="53"/>
        <v>0.81687250378232656</v>
      </c>
      <c r="BF125" s="63">
        <f t="shared" si="54"/>
        <v>0</v>
      </c>
      <c r="BG125" s="63">
        <f t="shared" si="55"/>
        <v>0</v>
      </c>
      <c r="BH125" s="63">
        <f t="shared" si="56"/>
        <v>7.6972142535458102E-3</v>
      </c>
      <c r="BI125" s="63">
        <f t="shared" si="57"/>
        <v>4.5163212774562131E-2</v>
      </c>
      <c r="BJ125" s="63">
        <f t="shared" si="58"/>
        <v>5.1512449242640699E-3</v>
      </c>
      <c r="BK125" s="63">
        <f t="shared" si="59"/>
        <v>2.8187091003113716E-3</v>
      </c>
      <c r="BL125" s="63">
        <f t="shared" si="60"/>
        <v>1.4718117363565663E-2</v>
      </c>
      <c r="BM125" s="64">
        <f t="shared" si="61"/>
        <v>8.2431299779224962E-2</v>
      </c>
    </row>
    <row r="126" spans="12:65" hidden="1">
      <c r="L126" t="s">
        <v>37</v>
      </c>
      <c r="M126" t="s">
        <v>75</v>
      </c>
      <c r="N126" s="55">
        <v>1438.3561643835619</v>
      </c>
      <c r="O126" s="55"/>
      <c r="P126" s="55">
        <v>82.191780821917817</v>
      </c>
      <c r="Q126" s="55"/>
      <c r="R126" s="55"/>
      <c r="S126" s="55"/>
      <c r="T126" s="55"/>
      <c r="U126" s="55"/>
      <c r="W126" s="55"/>
      <c r="X126" s="55"/>
      <c r="Y126" s="55"/>
      <c r="Z126" s="56"/>
      <c r="AA126" s="56"/>
      <c r="AB126" s="56"/>
      <c r="AO126">
        <v>1520.5479452054797</v>
      </c>
      <c r="AP126" s="58">
        <f t="shared" si="38"/>
        <v>0</v>
      </c>
      <c r="AQ126" s="60">
        <f t="shared" si="39"/>
        <v>0</v>
      </c>
      <c r="AR126" s="60">
        <f t="shared" si="40"/>
        <v>0</v>
      </c>
      <c r="AS126" s="60">
        <f t="shared" si="41"/>
        <v>0</v>
      </c>
      <c r="AT126" s="60">
        <f t="shared" si="42"/>
        <v>0</v>
      </c>
      <c r="AU126" s="60">
        <f t="shared" si="43"/>
        <v>0</v>
      </c>
      <c r="AV126" s="60">
        <f t="shared" si="44"/>
        <v>0</v>
      </c>
      <c r="AW126" s="60">
        <f t="shared" si="45"/>
        <v>0</v>
      </c>
      <c r="AX126" s="60">
        <f t="shared" si="46"/>
        <v>0</v>
      </c>
      <c r="AY126" s="60">
        <f t="shared" si="47"/>
        <v>0</v>
      </c>
      <c r="AZ126" s="60">
        <f t="shared" si="48"/>
        <v>82.191780821917817</v>
      </c>
      <c r="BA126" s="68">
        <f t="shared" si="49"/>
        <v>1438.3561643835619</v>
      </c>
      <c r="BB126" s="62">
        <f t="shared" si="50"/>
        <v>0</v>
      </c>
      <c r="BC126" s="63">
        <f t="shared" si="51"/>
        <v>0</v>
      </c>
      <c r="BD126" s="63">
        <f t="shared" si="52"/>
        <v>0</v>
      </c>
      <c r="BE126" s="63">
        <f t="shared" si="53"/>
        <v>0</v>
      </c>
      <c r="BF126" s="63">
        <f t="shared" si="54"/>
        <v>0</v>
      </c>
      <c r="BG126" s="63">
        <f t="shared" si="55"/>
        <v>0</v>
      </c>
      <c r="BH126" s="63">
        <f t="shared" si="56"/>
        <v>0</v>
      </c>
      <c r="BI126" s="63">
        <f t="shared" si="57"/>
        <v>0</v>
      </c>
      <c r="BJ126" s="63">
        <f t="shared" si="58"/>
        <v>0</v>
      </c>
      <c r="BK126" s="63">
        <f t="shared" si="59"/>
        <v>0</v>
      </c>
      <c r="BL126" s="63">
        <f t="shared" si="60"/>
        <v>5.405405405405405E-2</v>
      </c>
      <c r="BM126" s="64">
        <f t="shared" si="61"/>
        <v>0.94594594594594594</v>
      </c>
    </row>
    <row r="127" spans="12:65" hidden="1">
      <c r="L127" t="s">
        <v>37</v>
      </c>
      <c r="M127" t="s">
        <v>76</v>
      </c>
      <c r="N127" s="55"/>
      <c r="O127" s="55">
        <v>21.199999999999996</v>
      </c>
      <c r="P127" s="55">
        <v>80</v>
      </c>
      <c r="Q127" s="55">
        <v>14</v>
      </c>
      <c r="R127" s="55"/>
      <c r="S127" s="55"/>
      <c r="T127" s="55">
        <v>106.28</v>
      </c>
      <c r="U127" s="55"/>
      <c r="W127" s="55"/>
      <c r="X127" s="55"/>
      <c r="Y127" s="55"/>
      <c r="Z127" s="56"/>
      <c r="AA127" s="56"/>
      <c r="AB127" s="56"/>
      <c r="AO127">
        <v>221.48</v>
      </c>
      <c r="AP127" s="58">
        <f t="shared" si="38"/>
        <v>0</v>
      </c>
      <c r="AQ127" s="60">
        <f t="shared" si="39"/>
        <v>0</v>
      </c>
      <c r="AR127" s="60">
        <f t="shared" si="40"/>
        <v>0</v>
      </c>
      <c r="AS127" s="60">
        <f t="shared" si="41"/>
        <v>0</v>
      </c>
      <c r="AT127" s="60">
        <f t="shared" si="42"/>
        <v>0</v>
      </c>
      <c r="AU127" s="60">
        <f t="shared" si="43"/>
        <v>0</v>
      </c>
      <c r="AV127" s="60">
        <f t="shared" si="44"/>
        <v>106.28</v>
      </c>
      <c r="AW127" s="60">
        <f t="shared" si="45"/>
        <v>0</v>
      </c>
      <c r="AX127" s="60">
        <f t="shared" si="46"/>
        <v>21.199999999999996</v>
      </c>
      <c r="AY127" s="60">
        <f t="shared" si="47"/>
        <v>14</v>
      </c>
      <c r="AZ127" s="60">
        <f t="shared" si="48"/>
        <v>80</v>
      </c>
      <c r="BA127" s="68">
        <f t="shared" si="49"/>
        <v>0</v>
      </c>
      <c r="BB127" s="62">
        <f t="shared" si="50"/>
        <v>0</v>
      </c>
      <c r="BC127" s="63">
        <f t="shared" si="51"/>
        <v>0</v>
      </c>
      <c r="BD127" s="63">
        <f t="shared" si="52"/>
        <v>0</v>
      </c>
      <c r="BE127" s="63">
        <f t="shared" si="53"/>
        <v>0</v>
      </c>
      <c r="BF127" s="63">
        <f t="shared" si="54"/>
        <v>0</v>
      </c>
      <c r="BG127" s="63">
        <f t="shared" si="55"/>
        <v>0</v>
      </c>
      <c r="BH127" s="63">
        <f t="shared" si="56"/>
        <v>0.47986274155679975</v>
      </c>
      <c r="BI127" s="63">
        <f t="shared" si="57"/>
        <v>0</v>
      </c>
      <c r="BJ127" s="63">
        <f t="shared" si="58"/>
        <v>9.5719703810727821E-2</v>
      </c>
      <c r="BK127" s="63">
        <f t="shared" si="59"/>
        <v>6.321112515802782E-2</v>
      </c>
      <c r="BL127" s="63">
        <f t="shared" si="60"/>
        <v>0.36120642947444465</v>
      </c>
      <c r="BM127" s="64">
        <f t="shared" si="61"/>
        <v>0</v>
      </c>
    </row>
    <row r="128" spans="12:65" hidden="1">
      <c r="L128" t="s">
        <v>37</v>
      </c>
      <c r="M128" t="s">
        <v>78</v>
      </c>
      <c r="N128" s="55"/>
      <c r="O128" s="55">
        <v>64.018181818181816</v>
      </c>
      <c r="P128" s="55"/>
      <c r="Q128" s="55"/>
      <c r="R128" s="55"/>
      <c r="S128" s="55"/>
      <c r="T128" s="55"/>
      <c r="U128" s="55"/>
      <c r="W128" s="55"/>
      <c r="X128" s="55"/>
      <c r="Y128" s="55"/>
      <c r="Z128" s="56"/>
      <c r="AA128" s="56"/>
      <c r="AB128" s="56"/>
      <c r="AO128">
        <v>64.018181818181816</v>
      </c>
      <c r="AP128" s="58">
        <f t="shared" si="38"/>
        <v>0</v>
      </c>
      <c r="AQ128" s="60">
        <f t="shared" si="39"/>
        <v>0</v>
      </c>
      <c r="AR128" s="60">
        <f t="shared" si="40"/>
        <v>0</v>
      </c>
      <c r="AS128" s="60">
        <f t="shared" si="41"/>
        <v>0</v>
      </c>
      <c r="AT128" s="60">
        <f t="shared" si="42"/>
        <v>0</v>
      </c>
      <c r="AU128" s="60">
        <f t="shared" si="43"/>
        <v>0</v>
      </c>
      <c r="AV128" s="60">
        <f t="shared" si="44"/>
        <v>0</v>
      </c>
      <c r="AW128" s="60">
        <f t="shared" si="45"/>
        <v>0</v>
      </c>
      <c r="AX128" s="60">
        <f t="shared" si="46"/>
        <v>64.018181818181816</v>
      </c>
      <c r="AY128" s="60">
        <f t="shared" si="47"/>
        <v>0</v>
      </c>
      <c r="AZ128" s="60">
        <f t="shared" si="48"/>
        <v>0</v>
      </c>
      <c r="BA128" s="68">
        <f t="shared" si="49"/>
        <v>0</v>
      </c>
      <c r="BB128" s="62">
        <f t="shared" si="50"/>
        <v>0</v>
      </c>
      <c r="BC128" s="63">
        <f t="shared" si="51"/>
        <v>0</v>
      </c>
      <c r="BD128" s="63">
        <f t="shared" si="52"/>
        <v>0</v>
      </c>
      <c r="BE128" s="63">
        <f t="shared" si="53"/>
        <v>0</v>
      </c>
      <c r="BF128" s="63">
        <f t="shared" si="54"/>
        <v>0</v>
      </c>
      <c r="BG128" s="63">
        <f t="shared" si="55"/>
        <v>0</v>
      </c>
      <c r="BH128" s="63">
        <f t="shared" si="56"/>
        <v>0</v>
      </c>
      <c r="BI128" s="63">
        <f t="shared" si="57"/>
        <v>0</v>
      </c>
      <c r="BJ128" s="63">
        <f t="shared" si="58"/>
        <v>1</v>
      </c>
      <c r="BK128" s="63">
        <f t="shared" si="59"/>
        <v>0</v>
      </c>
      <c r="BL128" s="63">
        <f t="shared" si="60"/>
        <v>0</v>
      </c>
      <c r="BM128" s="64">
        <f t="shared" si="61"/>
        <v>0</v>
      </c>
    </row>
    <row r="129" spans="12:65" hidden="1">
      <c r="L129" t="s">
        <v>37</v>
      </c>
      <c r="M129" t="s">
        <v>79</v>
      </c>
      <c r="N129" s="55"/>
      <c r="O129" s="55">
        <v>4.666666666666667</v>
      </c>
      <c r="P129" s="55"/>
      <c r="Q129" s="55">
        <v>13.333333333333334</v>
      </c>
      <c r="R129" s="55"/>
      <c r="S129" s="55"/>
      <c r="T129" s="55"/>
      <c r="U129" s="55"/>
      <c r="W129" s="55"/>
      <c r="X129" s="55"/>
      <c r="Y129" s="55"/>
      <c r="Z129" s="56"/>
      <c r="AA129" s="56"/>
      <c r="AB129" s="56"/>
      <c r="AO129">
        <v>18</v>
      </c>
      <c r="AP129" s="58">
        <f t="shared" si="38"/>
        <v>0</v>
      </c>
      <c r="AQ129" s="60">
        <f t="shared" si="39"/>
        <v>0</v>
      </c>
      <c r="AR129" s="60">
        <f t="shared" si="40"/>
        <v>0</v>
      </c>
      <c r="AS129" s="60">
        <f t="shared" si="41"/>
        <v>0</v>
      </c>
      <c r="AT129" s="60">
        <f t="shared" si="42"/>
        <v>0</v>
      </c>
      <c r="AU129" s="60">
        <f t="shared" si="43"/>
        <v>0</v>
      </c>
      <c r="AV129" s="60">
        <f t="shared" si="44"/>
        <v>0</v>
      </c>
      <c r="AW129" s="60">
        <f t="shared" si="45"/>
        <v>0</v>
      </c>
      <c r="AX129" s="60">
        <f t="shared" si="46"/>
        <v>4.666666666666667</v>
      </c>
      <c r="AY129" s="60">
        <f t="shared" si="47"/>
        <v>13.333333333333334</v>
      </c>
      <c r="AZ129" s="60">
        <f t="shared" si="48"/>
        <v>0</v>
      </c>
      <c r="BA129" s="68">
        <f t="shared" si="49"/>
        <v>0</v>
      </c>
      <c r="BB129" s="62">
        <f t="shared" si="50"/>
        <v>0</v>
      </c>
      <c r="BC129" s="63">
        <f t="shared" si="51"/>
        <v>0</v>
      </c>
      <c r="BD129" s="63">
        <f t="shared" si="52"/>
        <v>0</v>
      </c>
      <c r="BE129" s="63">
        <f t="shared" si="53"/>
        <v>0</v>
      </c>
      <c r="BF129" s="63">
        <f t="shared" si="54"/>
        <v>0</v>
      </c>
      <c r="BG129" s="63">
        <f t="shared" si="55"/>
        <v>0</v>
      </c>
      <c r="BH129" s="63">
        <f t="shared" si="56"/>
        <v>0</v>
      </c>
      <c r="BI129" s="63">
        <f t="shared" si="57"/>
        <v>0</v>
      </c>
      <c r="BJ129" s="63">
        <f t="shared" si="58"/>
        <v>0.2592592592592593</v>
      </c>
      <c r="BK129" s="63">
        <f t="shared" si="59"/>
        <v>0.74074074074074081</v>
      </c>
      <c r="BL129" s="63">
        <f t="shared" si="60"/>
        <v>0</v>
      </c>
      <c r="BM129" s="64">
        <f t="shared" si="61"/>
        <v>0</v>
      </c>
    </row>
    <row r="130" spans="12:65" hidden="1">
      <c r="L130" t="s">
        <v>37</v>
      </c>
      <c r="M130" t="s">
        <v>77</v>
      </c>
      <c r="N130" s="55"/>
      <c r="O130" s="55"/>
      <c r="P130" s="55">
        <v>94.626865671641781</v>
      </c>
      <c r="Q130" s="55">
        <v>21.850746268656717</v>
      </c>
      <c r="R130" s="55">
        <v>788.05970149253722</v>
      </c>
      <c r="S130" s="55"/>
      <c r="T130" s="55">
        <v>28.029850746268657</v>
      </c>
      <c r="U130" s="55"/>
      <c r="V130">
        <v>4358.2089552238795</v>
      </c>
      <c r="W130" s="55"/>
      <c r="X130" s="55"/>
      <c r="Y130" s="55"/>
      <c r="Z130" s="56">
        <v>3208.9552238805973</v>
      </c>
      <c r="AA130" s="56"/>
      <c r="AB130" s="56">
        <v>71.641791044776113</v>
      </c>
      <c r="AD130">
        <v>6686.5671641791068</v>
      </c>
      <c r="AF130">
        <v>295.52238805970148</v>
      </c>
      <c r="AG130">
        <v>53.731343283582085</v>
      </c>
      <c r="AK130">
        <v>17.910447761194028</v>
      </c>
      <c r="AO130">
        <v>15625.104477611942</v>
      </c>
      <c r="AP130" s="58">
        <f t="shared" si="38"/>
        <v>0</v>
      </c>
      <c r="AQ130" s="60">
        <f t="shared" si="39"/>
        <v>71.641791044776113</v>
      </c>
      <c r="AR130" s="60">
        <f t="shared" si="40"/>
        <v>367.16417910447763</v>
      </c>
      <c r="AS130" s="60">
        <f t="shared" si="41"/>
        <v>14253.731343283584</v>
      </c>
      <c r="AT130" s="60">
        <f t="shared" si="42"/>
        <v>0</v>
      </c>
      <c r="AU130" s="60">
        <f t="shared" si="43"/>
        <v>0</v>
      </c>
      <c r="AV130" s="60">
        <f t="shared" si="44"/>
        <v>28.029850746268657</v>
      </c>
      <c r="AW130" s="60">
        <f t="shared" si="45"/>
        <v>788.05970149253722</v>
      </c>
      <c r="AX130" s="60">
        <f t="shared" si="46"/>
        <v>0</v>
      </c>
      <c r="AY130" s="60">
        <f t="shared" si="47"/>
        <v>21.850746268656717</v>
      </c>
      <c r="AZ130" s="60">
        <f t="shared" si="48"/>
        <v>94.626865671641781</v>
      </c>
      <c r="BA130" s="68">
        <f t="shared" si="49"/>
        <v>0</v>
      </c>
      <c r="BB130" s="62">
        <f t="shared" si="50"/>
        <v>0</v>
      </c>
      <c r="BC130" s="63">
        <f t="shared" si="51"/>
        <v>4.5850439686612237E-3</v>
      </c>
      <c r="BD130" s="63">
        <f t="shared" si="52"/>
        <v>2.3498350339388775E-2</v>
      </c>
      <c r="BE130" s="63">
        <f t="shared" si="53"/>
        <v>0.9122327062648895</v>
      </c>
      <c r="BF130" s="63">
        <f t="shared" si="54"/>
        <v>0</v>
      </c>
      <c r="BG130" s="63">
        <f t="shared" si="55"/>
        <v>0</v>
      </c>
      <c r="BH130" s="63">
        <f t="shared" si="56"/>
        <v>1.7938984527387039E-3</v>
      </c>
      <c r="BI130" s="63">
        <f t="shared" si="57"/>
        <v>5.0435483655273457E-2</v>
      </c>
      <c r="BJ130" s="63">
        <f t="shared" si="58"/>
        <v>0</v>
      </c>
      <c r="BK130" s="63">
        <f t="shared" si="59"/>
        <v>1.3984384104416734E-3</v>
      </c>
      <c r="BL130" s="63">
        <f t="shared" si="60"/>
        <v>6.0560789086066998E-3</v>
      </c>
      <c r="BM130" s="64">
        <f t="shared" si="61"/>
        <v>0</v>
      </c>
    </row>
    <row r="131" spans="12:65" hidden="1">
      <c r="L131" t="s">
        <v>38</v>
      </c>
      <c r="M131" t="s">
        <v>7</v>
      </c>
      <c r="N131" s="55">
        <f>SUM(N132:N135)</f>
        <v>0</v>
      </c>
      <c r="O131" s="55">
        <f t="shared" ref="O131:AO131" si="73">SUM(O132:O135)</f>
        <v>20.403214695752006</v>
      </c>
      <c r="P131" s="55">
        <f t="shared" si="73"/>
        <v>259.88223267225516</v>
      </c>
      <c r="Q131" s="55">
        <f t="shared" si="73"/>
        <v>138.3860151298303</v>
      </c>
      <c r="R131" s="55">
        <f t="shared" si="73"/>
        <v>517.47945205479459</v>
      </c>
      <c r="S131" s="55">
        <f t="shared" si="73"/>
        <v>18.559273562258632</v>
      </c>
      <c r="T131" s="55">
        <f t="shared" si="73"/>
        <v>223.66796156205274</v>
      </c>
      <c r="U131" s="55">
        <f t="shared" si="73"/>
        <v>53.805970149253731</v>
      </c>
      <c r="V131" s="55">
        <f t="shared" si="73"/>
        <v>3164.1791044776119</v>
      </c>
      <c r="W131" s="55">
        <f t="shared" si="73"/>
        <v>0</v>
      </c>
      <c r="X131" s="55">
        <f t="shared" si="73"/>
        <v>126.86567164179104</v>
      </c>
      <c r="Y131" s="55">
        <f t="shared" si="73"/>
        <v>0</v>
      </c>
      <c r="Z131" s="55">
        <f t="shared" si="73"/>
        <v>197.0149253731343</v>
      </c>
      <c r="AA131" s="55">
        <f t="shared" si="73"/>
        <v>0</v>
      </c>
      <c r="AB131" s="55">
        <f t="shared" si="73"/>
        <v>52.238805970149251</v>
      </c>
      <c r="AC131" s="55">
        <f t="shared" si="73"/>
        <v>11.940298507462686</v>
      </c>
      <c r="AD131" s="55">
        <f t="shared" si="73"/>
        <v>164.17910447761193</v>
      </c>
      <c r="AE131" s="55">
        <f t="shared" si="73"/>
        <v>0</v>
      </c>
      <c r="AF131" s="55">
        <f t="shared" si="73"/>
        <v>95.522388059701484</v>
      </c>
      <c r="AG131" s="55">
        <f t="shared" si="73"/>
        <v>0</v>
      </c>
      <c r="AH131" s="55">
        <f t="shared" si="73"/>
        <v>0</v>
      </c>
      <c r="AI131" s="55">
        <f t="shared" si="73"/>
        <v>0</v>
      </c>
      <c r="AJ131" s="55">
        <f t="shared" si="73"/>
        <v>95.522388059701484</v>
      </c>
      <c r="AK131" s="55">
        <f t="shared" si="73"/>
        <v>17.313432835820894</v>
      </c>
      <c r="AL131" s="55">
        <f t="shared" si="73"/>
        <v>0</v>
      </c>
      <c r="AM131" s="55">
        <f t="shared" si="73"/>
        <v>0</v>
      </c>
      <c r="AN131" s="55">
        <f t="shared" si="73"/>
        <v>0</v>
      </c>
      <c r="AO131" s="55">
        <f t="shared" si="73"/>
        <v>5156.9602392291818</v>
      </c>
      <c r="AP131" s="58">
        <f t="shared" si="38"/>
        <v>0</v>
      </c>
      <c r="AQ131" s="60">
        <f t="shared" si="39"/>
        <v>29.253731343283579</v>
      </c>
      <c r="AR131" s="60">
        <f t="shared" si="40"/>
        <v>370.14925373134326</v>
      </c>
      <c r="AS131" s="60">
        <f t="shared" si="41"/>
        <v>3525.373134328358</v>
      </c>
      <c r="AT131" s="60">
        <f t="shared" si="42"/>
        <v>18.559273562258632</v>
      </c>
      <c r="AU131" s="60">
        <f t="shared" si="43"/>
        <v>53.805970149253731</v>
      </c>
      <c r="AV131" s="60">
        <f t="shared" si="44"/>
        <v>223.66796156205274</v>
      </c>
      <c r="AW131" s="60">
        <f t="shared" si="45"/>
        <v>517.47945205479459</v>
      </c>
      <c r="AX131" s="60">
        <f t="shared" si="46"/>
        <v>20.403214695752006</v>
      </c>
      <c r="AY131" s="60">
        <f t="shared" si="47"/>
        <v>138.3860151298303</v>
      </c>
      <c r="AZ131" s="60">
        <f t="shared" si="48"/>
        <v>259.88223267225516</v>
      </c>
      <c r="BA131" s="68">
        <f t="shared" si="49"/>
        <v>0</v>
      </c>
      <c r="BB131" s="62">
        <f t="shared" si="50"/>
        <v>0</v>
      </c>
      <c r="BC131" s="63">
        <f t="shared" si="51"/>
        <v>5.6726695545855476E-3</v>
      </c>
      <c r="BD131" s="63">
        <f t="shared" si="52"/>
        <v>7.1776635180470186E-2</v>
      </c>
      <c r="BE131" s="63">
        <f t="shared" si="53"/>
        <v>0.68361456571076851</v>
      </c>
      <c r="BF131" s="63">
        <f t="shared" si="54"/>
        <v>3.5988785449764709E-3</v>
      </c>
      <c r="BG131" s="63">
        <f t="shared" si="55"/>
        <v>1.0433660073612704E-2</v>
      </c>
      <c r="BH131" s="63">
        <f t="shared" si="56"/>
        <v>4.3372054696214746E-2</v>
      </c>
      <c r="BI131" s="63">
        <f t="shared" si="57"/>
        <v>0.10034582933533398</v>
      </c>
      <c r="BJ131" s="63">
        <f t="shared" si="58"/>
        <v>3.956442118855992E-3</v>
      </c>
      <c r="BK131" s="63">
        <f t="shared" si="59"/>
        <v>2.6834803587804091E-2</v>
      </c>
      <c r="BL131" s="63">
        <f t="shared" si="60"/>
        <v>5.0394461197377803E-2</v>
      </c>
      <c r="BM131" s="64">
        <f t="shared" si="61"/>
        <v>0</v>
      </c>
    </row>
    <row r="132" spans="12:65" hidden="1">
      <c r="L132" t="s">
        <v>38</v>
      </c>
      <c r="M132" t="s">
        <v>75</v>
      </c>
      <c r="N132" s="55"/>
      <c r="O132" s="55"/>
      <c r="P132" s="55">
        <v>149.31506849315068</v>
      </c>
      <c r="Q132" s="55">
        <v>38.356164383561648</v>
      </c>
      <c r="R132" s="55">
        <v>205.47945205479454</v>
      </c>
      <c r="S132" s="55"/>
      <c r="T132" s="55">
        <v>89.041095890410958</v>
      </c>
      <c r="U132" s="55"/>
      <c r="W132" s="55"/>
      <c r="X132" s="55"/>
      <c r="Y132" s="55"/>
      <c r="Z132" s="56"/>
      <c r="AA132" s="56"/>
      <c r="AB132" s="56"/>
      <c r="AO132">
        <v>482.19178082191786</v>
      </c>
      <c r="AP132" s="58">
        <f t="shared" si="38"/>
        <v>0</v>
      </c>
      <c r="AQ132" s="60">
        <f t="shared" si="39"/>
        <v>0</v>
      </c>
      <c r="AR132" s="60">
        <f t="shared" si="40"/>
        <v>0</v>
      </c>
      <c r="AS132" s="60">
        <f t="shared" si="41"/>
        <v>0</v>
      </c>
      <c r="AT132" s="60">
        <f t="shared" si="42"/>
        <v>0</v>
      </c>
      <c r="AU132" s="60">
        <f t="shared" si="43"/>
        <v>0</v>
      </c>
      <c r="AV132" s="60">
        <f t="shared" si="44"/>
        <v>89.041095890410958</v>
      </c>
      <c r="AW132" s="60">
        <f t="shared" si="45"/>
        <v>205.47945205479454</v>
      </c>
      <c r="AX132" s="60">
        <f t="shared" si="46"/>
        <v>0</v>
      </c>
      <c r="AY132" s="60">
        <f t="shared" si="47"/>
        <v>38.356164383561648</v>
      </c>
      <c r="AZ132" s="60">
        <f t="shared" si="48"/>
        <v>149.31506849315068</v>
      </c>
      <c r="BA132" s="68">
        <f t="shared" si="49"/>
        <v>0</v>
      </c>
      <c r="BB132" s="62">
        <f t="shared" si="50"/>
        <v>0</v>
      </c>
      <c r="BC132" s="63">
        <f t="shared" si="51"/>
        <v>0</v>
      </c>
      <c r="BD132" s="63">
        <f t="shared" si="52"/>
        <v>0</v>
      </c>
      <c r="BE132" s="63">
        <f t="shared" si="53"/>
        <v>0</v>
      </c>
      <c r="BF132" s="63">
        <f t="shared" si="54"/>
        <v>0</v>
      </c>
      <c r="BG132" s="63">
        <f t="shared" si="55"/>
        <v>0</v>
      </c>
      <c r="BH132" s="63">
        <f t="shared" si="56"/>
        <v>0.18465909090909088</v>
      </c>
      <c r="BI132" s="63">
        <f t="shared" si="57"/>
        <v>0.42613636363636365</v>
      </c>
      <c r="BJ132" s="63">
        <f t="shared" si="58"/>
        <v>0</v>
      </c>
      <c r="BK132" s="63">
        <f t="shared" si="59"/>
        <v>7.9545454545454544E-2</v>
      </c>
      <c r="BL132" s="63">
        <f t="shared" si="60"/>
        <v>0.30965909090909088</v>
      </c>
      <c r="BM132" s="64">
        <f t="shared" si="61"/>
        <v>0</v>
      </c>
    </row>
    <row r="133" spans="12:65" hidden="1">
      <c r="L133" t="s">
        <v>38</v>
      </c>
      <c r="M133" t="s">
        <v>76</v>
      </c>
      <c r="N133" s="55"/>
      <c r="O133" s="55"/>
      <c r="P133" s="55"/>
      <c r="Q133" s="55">
        <v>26</v>
      </c>
      <c r="R133" s="55">
        <v>312</v>
      </c>
      <c r="S133" s="55"/>
      <c r="T133" s="55"/>
      <c r="U133" s="55">
        <v>35</v>
      </c>
      <c r="W133" s="55"/>
      <c r="X133" s="55"/>
      <c r="Y133" s="55"/>
      <c r="Z133" s="56"/>
      <c r="AA133" s="56"/>
      <c r="AB133" s="56"/>
      <c r="AO133">
        <v>373</v>
      </c>
      <c r="AP133" s="58">
        <f t="shared" si="38"/>
        <v>0</v>
      </c>
      <c r="AQ133" s="60">
        <f t="shared" si="39"/>
        <v>0</v>
      </c>
      <c r="AR133" s="60">
        <f t="shared" si="40"/>
        <v>0</v>
      </c>
      <c r="AS133" s="60">
        <f t="shared" si="41"/>
        <v>0</v>
      </c>
      <c r="AT133" s="60">
        <f t="shared" si="42"/>
        <v>0</v>
      </c>
      <c r="AU133" s="60">
        <f t="shared" si="43"/>
        <v>35</v>
      </c>
      <c r="AV133" s="60">
        <f t="shared" si="44"/>
        <v>0</v>
      </c>
      <c r="AW133" s="60">
        <f t="shared" si="45"/>
        <v>312</v>
      </c>
      <c r="AX133" s="60">
        <f t="shared" si="46"/>
        <v>0</v>
      </c>
      <c r="AY133" s="60">
        <f t="shared" si="47"/>
        <v>26</v>
      </c>
      <c r="AZ133" s="60">
        <f t="shared" si="48"/>
        <v>0</v>
      </c>
      <c r="BA133" s="68">
        <f t="shared" si="49"/>
        <v>0</v>
      </c>
      <c r="BB133" s="62">
        <f t="shared" si="50"/>
        <v>0</v>
      </c>
      <c r="BC133" s="63">
        <f t="shared" si="51"/>
        <v>0</v>
      </c>
      <c r="BD133" s="63">
        <f t="shared" si="52"/>
        <v>0</v>
      </c>
      <c r="BE133" s="63">
        <f t="shared" si="53"/>
        <v>0</v>
      </c>
      <c r="BF133" s="63">
        <f t="shared" si="54"/>
        <v>0</v>
      </c>
      <c r="BG133" s="63">
        <f t="shared" si="55"/>
        <v>9.3833780160857902E-2</v>
      </c>
      <c r="BH133" s="63">
        <f t="shared" si="56"/>
        <v>0</v>
      </c>
      <c r="BI133" s="63">
        <f t="shared" si="57"/>
        <v>0.83646112600536193</v>
      </c>
      <c r="BJ133" s="63">
        <f t="shared" si="58"/>
        <v>0</v>
      </c>
      <c r="BK133" s="63">
        <f t="shared" si="59"/>
        <v>6.9705093833780166E-2</v>
      </c>
      <c r="BL133" s="63">
        <f t="shared" si="60"/>
        <v>0</v>
      </c>
      <c r="BM133" s="64">
        <f t="shared" si="61"/>
        <v>0</v>
      </c>
    </row>
    <row r="134" spans="12:65" hidden="1">
      <c r="L134" t="s">
        <v>38</v>
      </c>
      <c r="M134" t="s">
        <v>78</v>
      </c>
      <c r="N134" s="55"/>
      <c r="O134" s="55">
        <v>15.507692307692306</v>
      </c>
      <c r="P134" s="55"/>
      <c r="Q134" s="55"/>
      <c r="R134" s="55"/>
      <c r="S134" s="55">
        <v>10.917482517482515</v>
      </c>
      <c r="T134" s="55"/>
      <c r="U134" s="55"/>
      <c r="W134" s="55"/>
      <c r="X134" s="55"/>
      <c r="Y134" s="55"/>
      <c r="Z134" s="56"/>
      <c r="AA134" s="56"/>
      <c r="AB134" s="56"/>
      <c r="AO134">
        <v>26.425174825174821</v>
      </c>
      <c r="AP134" s="58">
        <f t="shared" si="38"/>
        <v>0</v>
      </c>
      <c r="AQ134" s="60">
        <f t="shared" si="39"/>
        <v>0</v>
      </c>
      <c r="AR134" s="60">
        <f t="shared" si="40"/>
        <v>0</v>
      </c>
      <c r="AS134" s="60">
        <f t="shared" si="41"/>
        <v>0</v>
      </c>
      <c r="AT134" s="60">
        <f t="shared" si="42"/>
        <v>10.917482517482515</v>
      </c>
      <c r="AU134" s="60">
        <f t="shared" si="43"/>
        <v>0</v>
      </c>
      <c r="AV134" s="60">
        <f t="shared" si="44"/>
        <v>0</v>
      </c>
      <c r="AW134" s="60">
        <f t="shared" si="45"/>
        <v>0</v>
      </c>
      <c r="AX134" s="60">
        <f t="shared" si="46"/>
        <v>15.507692307692306</v>
      </c>
      <c r="AY134" s="60">
        <f t="shared" si="47"/>
        <v>0</v>
      </c>
      <c r="AZ134" s="60">
        <f t="shared" si="48"/>
        <v>0</v>
      </c>
      <c r="BA134" s="68">
        <f t="shared" si="49"/>
        <v>0</v>
      </c>
      <c r="BB134" s="62">
        <f t="shared" si="50"/>
        <v>0</v>
      </c>
      <c r="BC134" s="63">
        <f t="shared" si="51"/>
        <v>0</v>
      </c>
      <c r="BD134" s="63">
        <f t="shared" si="52"/>
        <v>0</v>
      </c>
      <c r="BE134" s="63">
        <f t="shared" si="53"/>
        <v>0</v>
      </c>
      <c r="BF134" s="63">
        <f t="shared" si="54"/>
        <v>0.41314703080342963</v>
      </c>
      <c r="BG134" s="63">
        <f t="shared" si="55"/>
        <v>0</v>
      </c>
      <c r="BH134" s="63">
        <f t="shared" si="56"/>
        <v>0</v>
      </c>
      <c r="BI134" s="63">
        <f t="shared" si="57"/>
        <v>0</v>
      </c>
      <c r="BJ134" s="63">
        <f t="shared" si="58"/>
        <v>0.58685296919657037</v>
      </c>
      <c r="BK134" s="63">
        <f t="shared" si="59"/>
        <v>0</v>
      </c>
      <c r="BL134" s="63">
        <f t="shared" si="60"/>
        <v>0</v>
      </c>
      <c r="BM134" s="64">
        <f t="shared" si="61"/>
        <v>0</v>
      </c>
    </row>
    <row r="135" spans="12:65" hidden="1">
      <c r="L135" t="s">
        <v>38</v>
      </c>
      <c r="M135" t="s">
        <v>77</v>
      </c>
      <c r="N135" s="55"/>
      <c r="O135" s="55">
        <v>4.8955223880597005</v>
      </c>
      <c r="P135" s="55">
        <v>110.56716417910447</v>
      </c>
      <c r="Q135" s="55">
        <v>74.02985074626865</v>
      </c>
      <c r="R135" s="55"/>
      <c r="S135" s="55">
        <v>7.6417910447761184</v>
      </c>
      <c r="T135" s="55">
        <v>134.62686567164178</v>
      </c>
      <c r="U135" s="55">
        <v>18.805970149253731</v>
      </c>
      <c r="V135">
        <v>3164.1791044776119</v>
      </c>
      <c r="W135" s="55"/>
      <c r="X135" s="55">
        <v>126.86567164179104</v>
      </c>
      <c r="Y135" s="55"/>
      <c r="Z135" s="56">
        <v>197.0149253731343</v>
      </c>
      <c r="AA135" s="56"/>
      <c r="AB135" s="56">
        <v>52.238805970149251</v>
      </c>
      <c r="AC135">
        <v>11.940298507462686</v>
      </c>
      <c r="AD135">
        <v>164.17910447761193</v>
      </c>
      <c r="AF135">
        <v>95.522388059701484</v>
      </c>
      <c r="AJ135">
        <v>95.522388059701484</v>
      </c>
      <c r="AK135">
        <v>17.313432835820894</v>
      </c>
      <c r="AO135">
        <v>4275.3432835820895</v>
      </c>
      <c r="AP135" s="58">
        <f t="shared" ref="AP135:AP164" si="74">SUM(AL135,AI135,AE135,AA135,W135)</f>
        <v>0</v>
      </c>
      <c r="AQ135" s="60">
        <f t="shared" ref="AQ135:AQ164" si="75">SUM(AN135,AK135,AG135,AC135,Y135)</f>
        <v>29.253731343283579</v>
      </c>
      <c r="AR135" s="60">
        <f t="shared" ref="AR135:AR164" si="76">SUM(AM135,AJ135,AF135,AB135,X135)</f>
        <v>370.14925373134326</v>
      </c>
      <c r="AS135" s="60">
        <f t="shared" ref="AS135:AS164" si="77">SUM(AH135,AD135,Z135,V135)</f>
        <v>3525.373134328358</v>
      </c>
      <c r="AT135" s="60">
        <f t="shared" ref="AT135:AT164" si="78">S135</f>
        <v>7.6417910447761184</v>
      </c>
      <c r="AU135" s="60">
        <f t="shared" ref="AU135:AU164" si="79">U135</f>
        <v>18.805970149253731</v>
      </c>
      <c r="AV135" s="60">
        <f t="shared" ref="AV135:AV164" si="80">T135</f>
        <v>134.62686567164178</v>
      </c>
      <c r="AW135" s="60">
        <f t="shared" ref="AW135:AW164" si="81">R135</f>
        <v>0</v>
      </c>
      <c r="AX135" s="60">
        <f t="shared" ref="AX135:AX164" si="82">O135</f>
        <v>4.8955223880597005</v>
      </c>
      <c r="AY135" s="60">
        <f t="shared" ref="AY135:AY164" si="83">Q135</f>
        <v>74.02985074626865</v>
      </c>
      <c r="AZ135" s="60">
        <f t="shared" ref="AZ135:AZ164" si="84">P135</f>
        <v>110.56716417910447</v>
      </c>
      <c r="BA135" s="68">
        <f t="shared" ref="BA135:BA164" si="85">N135</f>
        <v>0</v>
      </c>
      <c r="BB135" s="62">
        <f t="shared" ref="BB135:BB164" si="86">AP135/$AO135</f>
        <v>0</v>
      </c>
      <c r="BC135" s="63">
        <f t="shared" ref="BC135:BC164" si="87">AQ135/$AO135</f>
        <v>6.8424286432441483E-3</v>
      </c>
      <c r="BD135" s="63">
        <f t="shared" ref="BD135:BD164" si="88">AR135/$AO135</f>
        <v>8.6577668547170861E-2</v>
      </c>
      <c r="BE135" s="63">
        <f t="shared" ref="BE135:BE164" si="89">AS135/$AO135</f>
        <v>0.82458247221136116</v>
      </c>
      <c r="BF135" s="63">
        <f t="shared" ref="BF135:BF164" si="90">AT135/$AO135</f>
        <v>1.7874099312964306E-3</v>
      </c>
      <c r="BG135" s="63">
        <f t="shared" ref="BG135:BG164" si="91">AU135/$AO135</f>
        <v>4.3987041277998105E-3</v>
      </c>
      <c r="BH135" s="63">
        <f t="shared" ref="BH135:BH164" si="92">AV135/$AO135</f>
        <v>3.1489135899011339E-2</v>
      </c>
      <c r="BI135" s="63">
        <f t="shared" ref="BI135:BI164" si="93">AW135/$AO135</f>
        <v>0</v>
      </c>
      <c r="BJ135" s="63">
        <f t="shared" ref="BJ135:BJ164" si="94">AX135/$AO135</f>
        <v>1.1450594872367758E-3</v>
      </c>
      <c r="BK135" s="63">
        <f t="shared" ref="BK135:BK164" si="95">AY135/$AO135</f>
        <v>1.7315533709434172E-2</v>
      </c>
      <c r="BL135" s="63">
        <f t="shared" ref="BL135:BL164" si="96">AZ135/$AO135</f>
        <v>2.586158744344523E-2</v>
      </c>
      <c r="BM135" s="64">
        <f t="shared" ref="BM135:BM164" si="97">BA135/$AO135</f>
        <v>0</v>
      </c>
    </row>
    <row r="136" spans="12:65" hidden="1">
      <c r="L136" t="s">
        <v>39</v>
      </c>
      <c r="M136" t="s">
        <v>7</v>
      </c>
      <c r="N136" s="55">
        <f>SUM(N137:N139)</f>
        <v>0</v>
      </c>
      <c r="O136" s="55">
        <f t="shared" ref="O136:AO136" si="98">SUM(O137:O139)</f>
        <v>28.586013986013988</v>
      </c>
      <c r="P136" s="55">
        <f t="shared" si="98"/>
        <v>0</v>
      </c>
      <c r="Q136" s="55">
        <f t="shared" si="98"/>
        <v>20.149253731343283</v>
      </c>
      <c r="R136" s="55">
        <f t="shared" si="98"/>
        <v>0</v>
      </c>
      <c r="S136" s="55">
        <f t="shared" si="98"/>
        <v>11.425174825174823</v>
      </c>
      <c r="T136" s="55">
        <f t="shared" si="98"/>
        <v>0</v>
      </c>
      <c r="U136" s="55">
        <f t="shared" si="98"/>
        <v>14.2</v>
      </c>
      <c r="V136" s="55">
        <f t="shared" si="98"/>
        <v>149.25373134328356</v>
      </c>
      <c r="W136" s="55">
        <f t="shared" si="98"/>
        <v>0</v>
      </c>
      <c r="X136" s="55">
        <f t="shared" si="98"/>
        <v>0</v>
      </c>
      <c r="Y136" s="55">
        <f t="shared" si="98"/>
        <v>6.5074626865671643</v>
      </c>
      <c r="Z136" s="55">
        <f t="shared" si="98"/>
        <v>1029.8507462686566</v>
      </c>
      <c r="AA136" s="55">
        <f t="shared" si="98"/>
        <v>4.6268656716417906</v>
      </c>
      <c r="AB136" s="55">
        <f t="shared" si="98"/>
        <v>85.074626865671632</v>
      </c>
      <c r="AC136" s="55">
        <f t="shared" si="98"/>
        <v>14.925373134328357</v>
      </c>
      <c r="AD136" s="55">
        <f t="shared" si="98"/>
        <v>125.3731343283582</v>
      </c>
      <c r="AE136" s="55">
        <f t="shared" si="98"/>
        <v>0</v>
      </c>
      <c r="AF136" s="55">
        <f t="shared" si="98"/>
        <v>95.522388059701484</v>
      </c>
      <c r="AG136" s="55">
        <f t="shared" si="98"/>
        <v>17.910447761194028</v>
      </c>
      <c r="AH136" s="55">
        <f t="shared" si="98"/>
        <v>0</v>
      </c>
      <c r="AI136" s="55">
        <f t="shared" si="98"/>
        <v>0</v>
      </c>
      <c r="AJ136" s="55">
        <f t="shared" si="98"/>
        <v>47.761194029850742</v>
      </c>
      <c r="AK136" s="55">
        <f t="shared" si="98"/>
        <v>0</v>
      </c>
      <c r="AL136" s="55">
        <f t="shared" si="98"/>
        <v>0</v>
      </c>
      <c r="AM136" s="55">
        <f t="shared" si="98"/>
        <v>0</v>
      </c>
      <c r="AN136" s="55">
        <f t="shared" si="98"/>
        <v>0</v>
      </c>
      <c r="AO136" s="55">
        <f t="shared" si="98"/>
        <v>1651.1664126917856</v>
      </c>
      <c r="AP136" s="58">
        <f t="shared" si="74"/>
        <v>4.6268656716417906</v>
      </c>
      <c r="AQ136" s="60">
        <f t="shared" si="75"/>
        <v>39.343283582089555</v>
      </c>
      <c r="AR136" s="60">
        <f t="shared" si="76"/>
        <v>228.35820895522386</v>
      </c>
      <c r="AS136" s="60">
        <f t="shared" si="77"/>
        <v>1304.4776119402984</v>
      </c>
      <c r="AT136" s="60">
        <f t="shared" si="78"/>
        <v>11.425174825174823</v>
      </c>
      <c r="AU136" s="60">
        <f t="shared" si="79"/>
        <v>14.2</v>
      </c>
      <c r="AV136" s="60">
        <f t="shared" si="80"/>
        <v>0</v>
      </c>
      <c r="AW136" s="60">
        <f t="shared" si="81"/>
        <v>0</v>
      </c>
      <c r="AX136" s="60">
        <f t="shared" si="82"/>
        <v>28.586013986013988</v>
      </c>
      <c r="AY136" s="60">
        <f t="shared" si="83"/>
        <v>20.149253731343283</v>
      </c>
      <c r="AZ136" s="60">
        <f t="shared" si="84"/>
        <v>0</v>
      </c>
      <c r="BA136" s="68">
        <f t="shared" si="85"/>
        <v>0</v>
      </c>
      <c r="BB136" s="62">
        <f t="shared" si="86"/>
        <v>2.8021801049713229E-3</v>
      </c>
      <c r="BC136" s="63">
        <f t="shared" si="87"/>
        <v>2.3827570182917448E-2</v>
      </c>
      <c r="BD136" s="63">
        <f t="shared" si="88"/>
        <v>0.1383011471163266</v>
      </c>
      <c r="BE136" s="63">
        <f t="shared" si="89"/>
        <v>0.79003400378868915</v>
      </c>
      <c r="BF136" s="63">
        <f t="shared" si="90"/>
        <v>6.9194568986835972E-3</v>
      </c>
      <c r="BG136" s="63">
        <f t="shared" si="91"/>
        <v>8.5999811350636023E-3</v>
      </c>
      <c r="BH136" s="63">
        <f t="shared" si="92"/>
        <v>0</v>
      </c>
      <c r="BI136" s="63">
        <f t="shared" si="93"/>
        <v>0</v>
      </c>
      <c r="BJ136" s="63">
        <f t="shared" si="94"/>
        <v>1.7312618380731309E-2</v>
      </c>
      <c r="BK136" s="63">
        <f t="shared" si="95"/>
        <v>1.2203042392617052E-2</v>
      </c>
      <c r="BL136" s="63">
        <f t="shared" si="96"/>
        <v>0</v>
      </c>
      <c r="BM136" s="64">
        <f t="shared" si="97"/>
        <v>0</v>
      </c>
    </row>
    <row r="137" spans="12:65" hidden="1">
      <c r="L137" t="s">
        <v>39</v>
      </c>
      <c r="M137" t="s">
        <v>76</v>
      </c>
      <c r="N137" s="55"/>
      <c r="O137" s="55"/>
      <c r="P137" s="55"/>
      <c r="Q137" s="55"/>
      <c r="R137" s="55"/>
      <c r="S137" s="55"/>
      <c r="T137" s="55"/>
      <c r="U137" s="55">
        <v>14.2</v>
      </c>
      <c r="W137" s="55"/>
      <c r="X137" s="55"/>
      <c r="Y137" s="55"/>
      <c r="Z137" s="56"/>
      <c r="AA137" s="56"/>
      <c r="AB137" s="56"/>
      <c r="AO137">
        <v>14.2</v>
      </c>
      <c r="AP137" s="58">
        <f t="shared" si="74"/>
        <v>0</v>
      </c>
      <c r="AQ137" s="60">
        <f t="shared" si="75"/>
        <v>0</v>
      </c>
      <c r="AR137" s="60">
        <f t="shared" si="76"/>
        <v>0</v>
      </c>
      <c r="AS137" s="60">
        <f t="shared" si="77"/>
        <v>0</v>
      </c>
      <c r="AT137" s="60">
        <f t="shared" si="78"/>
        <v>0</v>
      </c>
      <c r="AU137" s="60">
        <f t="shared" si="79"/>
        <v>14.2</v>
      </c>
      <c r="AV137" s="60">
        <f t="shared" si="80"/>
        <v>0</v>
      </c>
      <c r="AW137" s="60">
        <f t="shared" si="81"/>
        <v>0</v>
      </c>
      <c r="AX137" s="60">
        <f t="shared" si="82"/>
        <v>0</v>
      </c>
      <c r="AY137" s="60">
        <f t="shared" si="83"/>
        <v>0</v>
      </c>
      <c r="AZ137" s="60">
        <f t="shared" si="84"/>
        <v>0</v>
      </c>
      <c r="BA137" s="68">
        <f t="shared" si="85"/>
        <v>0</v>
      </c>
      <c r="BB137" s="62">
        <f t="shared" si="86"/>
        <v>0</v>
      </c>
      <c r="BC137" s="63">
        <f t="shared" si="87"/>
        <v>0</v>
      </c>
      <c r="BD137" s="63">
        <f t="shared" si="88"/>
        <v>0</v>
      </c>
      <c r="BE137" s="63">
        <f t="shared" si="89"/>
        <v>0</v>
      </c>
      <c r="BF137" s="63">
        <f t="shared" si="90"/>
        <v>0</v>
      </c>
      <c r="BG137" s="63">
        <f t="shared" si="91"/>
        <v>1</v>
      </c>
      <c r="BH137" s="63">
        <f t="shared" si="92"/>
        <v>0</v>
      </c>
      <c r="BI137" s="63">
        <f t="shared" si="93"/>
        <v>0</v>
      </c>
      <c r="BJ137" s="63">
        <f t="shared" si="94"/>
        <v>0</v>
      </c>
      <c r="BK137" s="63">
        <f t="shared" si="95"/>
        <v>0</v>
      </c>
      <c r="BL137" s="63">
        <f t="shared" si="96"/>
        <v>0</v>
      </c>
      <c r="BM137" s="64">
        <f t="shared" si="97"/>
        <v>0</v>
      </c>
    </row>
    <row r="138" spans="12:65" hidden="1">
      <c r="L138" t="s">
        <v>39</v>
      </c>
      <c r="M138" t="s">
        <v>78</v>
      </c>
      <c r="N138" s="55"/>
      <c r="O138" s="55">
        <v>28.586013986013988</v>
      </c>
      <c r="P138" s="55"/>
      <c r="Q138" s="55"/>
      <c r="R138" s="55"/>
      <c r="S138" s="55">
        <v>11.425174825174823</v>
      </c>
      <c r="T138" s="55"/>
      <c r="U138" s="55"/>
      <c r="W138" s="55"/>
      <c r="X138" s="55"/>
      <c r="Y138" s="55"/>
      <c r="Z138" s="56"/>
      <c r="AA138" s="56"/>
      <c r="AB138" s="56"/>
      <c r="AO138">
        <v>40.011188811188809</v>
      </c>
      <c r="AP138" s="58">
        <f t="shared" si="74"/>
        <v>0</v>
      </c>
      <c r="AQ138" s="60">
        <f t="shared" si="75"/>
        <v>0</v>
      </c>
      <c r="AR138" s="60">
        <f t="shared" si="76"/>
        <v>0</v>
      </c>
      <c r="AS138" s="60">
        <f t="shared" si="77"/>
        <v>0</v>
      </c>
      <c r="AT138" s="60">
        <f t="shared" si="78"/>
        <v>11.425174825174823</v>
      </c>
      <c r="AU138" s="60">
        <f t="shared" si="79"/>
        <v>0</v>
      </c>
      <c r="AV138" s="60">
        <f t="shared" si="80"/>
        <v>0</v>
      </c>
      <c r="AW138" s="60">
        <f t="shared" si="81"/>
        <v>0</v>
      </c>
      <c r="AX138" s="60">
        <f t="shared" si="82"/>
        <v>28.586013986013988</v>
      </c>
      <c r="AY138" s="60">
        <f t="shared" si="83"/>
        <v>0</v>
      </c>
      <c r="AZ138" s="60">
        <f t="shared" si="84"/>
        <v>0</v>
      </c>
      <c r="BA138" s="68">
        <f t="shared" si="85"/>
        <v>0</v>
      </c>
      <c r="BB138" s="62">
        <f t="shared" si="86"/>
        <v>0</v>
      </c>
      <c r="BC138" s="63">
        <f t="shared" si="87"/>
        <v>0</v>
      </c>
      <c r="BD138" s="63">
        <f t="shared" si="88"/>
        <v>0</v>
      </c>
      <c r="BE138" s="63">
        <f t="shared" si="89"/>
        <v>0</v>
      </c>
      <c r="BF138" s="63">
        <f t="shared" si="90"/>
        <v>0.28554949664429524</v>
      </c>
      <c r="BG138" s="63">
        <f t="shared" si="91"/>
        <v>0</v>
      </c>
      <c r="BH138" s="63">
        <f t="shared" si="92"/>
        <v>0</v>
      </c>
      <c r="BI138" s="63">
        <f t="shared" si="93"/>
        <v>0</v>
      </c>
      <c r="BJ138" s="63">
        <f t="shared" si="94"/>
        <v>0.71445050335570481</v>
      </c>
      <c r="BK138" s="63">
        <f t="shared" si="95"/>
        <v>0</v>
      </c>
      <c r="BL138" s="63">
        <f t="shared" si="96"/>
        <v>0</v>
      </c>
      <c r="BM138" s="64">
        <f t="shared" si="97"/>
        <v>0</v>
      </c>
    </row>
    <row r="139" spans="12:65" hidden="1">
      <c r="L139" t="s">
        <v>39</v>
      </c>
      <c r="M139" t="s">
        <v>77</v>
      </c>
      <c r="N139" s="55"/>
      <c r="O139" s="55"/>
      <c r="P139" s="55"/>
      <c r="Q139" s="55">
        <v>20.149253731343283</v>
      </c>
      <c r="R139" s="55"/>
      <c r="S139" s="55"/>
      <c r="T139" s="55"/>
      <c r="U139" s="55"/>
      <c r="V139">
        <v>149.25373134328356</v>
      </c>
      <c r="W139" s="55"/>
      <c r="X139" s="55"/>
      <c r="Y139" s="55">
        <v>6.5074626865671643</v>
      </c>
      <c r="Z139" s="56">
        <v>1029.8507462686566</v>
      </c>
      <c r="AA139" s="56">
        <v>4.6268656716417906</v>
      </c>
      <c r="AB139" s="56">
        <v>85.074626865671632</v>
      </c>
      <c r="AC139">
        <v>14.925373134328357</v>
      </c>
      <c r="AD139">
        <v>125.3731343283582</v>
      </c>
      <c r="AF139">
        <v>95.522388059701484</v>
      </c>
      <c r="AG139">
        <v>17.910447761194028</v>
      </c>
      <c r="AJ139">
        <v>47.761194029850742</v>
      </c>
      <c r="AO139">
        <v>1596.9552238805968</v>
      </c>
      <c r="AP139" s="58">
        <f t="shared" si="74"/>
        <v>4.6268656716417906</v>
      </c>
      <c r="AQ139" s="60">
        <f t="shared" si="75"/>
        <v>39.343283582089555</v>
      </c>
      <c r="AR139" s="60">
        <f t="shared" si="76"/>
        <v>228.35820895522386</v>
      </c>
      <c r="AS139" s="60">
        <f t="shared" si="77"/>
        <v>1304.4776119402984</v>
      </c>
      <c r="AT139" s="60">
        <f t="shared" si="78"/>
        <v>0</v>
      </c>
      <c r="AU139" s="60">
        <f t="shared" si="79"/>
        <v>0</v>
      </c>
      <c r="AV139" s="60">
        <f t="shared" si="80"/>
        <v>0</v>
      </c>
      <c r="AW139" s="60">
        <f t="shared" si="81"/>
        <v>0</v>
      </c>
      <c r="AX139" s="60">
        <f t="shared" si="82"/>
        <v>0</v>
      </c>
      <c r="AY139" s="60">
        <f t="shared" si="83"/>
        <v>20.149253731343283</v>
      </c>
      <c r="AZ139" s="60">
        <f t="shared" si="84"/>
        <v>0</v>
      </c>
      <c r="BA139" s="68">
        <f t="shared" si="85"/>
        <v>0</v>
      </c>
      <c r="BB139" s="62">
        <f t="shared" si="86"/>
        <v>2.8973045721335379E-3</v>
      </c>
      <c r="BC139" s="63">
        <f t="shared" si="87"/>
        <v>2.463643500691615E-2</v>
      </c>
      <c r="BD139" s="63">
        <f t="shared" si="88"/>
        <v>0.14299599985046171</v>
      </c>
      <c r="BE139" s="63">
        <f t="shared" si="89"/>
        <v>0.81685296646603611</v>
      </c>
      <c r="BF139" s="63">
        <f t="shared" si="90"/>
        <v>0</v>
      </c>
      <c r="BG139" s="63">
        <f t="shared" si="91"/>
        <v>0</v>
      </c>
      <c r="BH139" s="63">
        <f t="shared" si="92"/>
        <v>0</v>
      </c>
      <c r="BI139" s="63">
        <f t="shared" si="93"/>
        <v>0</v>
      </c>
      <c r="BJ139" s="63">
        <f t="shared" si="94"/>
        <v>0</v>
      </c>
      <c r="BK139" s="63">
        <f t="shared" si="95"/>
        <v>1.2617294104452503E-2</v>
      </c>
      <c r="BL139" s="63">
        <f t="shared" si="96"/>
        <v>0</v>
      </c>
      <c r="BM139" s="64">
        <f t="shared" si="97"/>
        <v>0</v>
      </c>
    </row>
    <row r="140" spans="12:65" hidden="1">
      <c r="L140" t="s">
        <v>40</v>
      </c>
      <c r="M140" t="s">
        <v>7</v>
      </c>
      <c r="N140" s="55">
        <f>SUM(N141:N145)</f>
        <v>2474.0134941729707</v>
      </c>
      <c r="O140" s="55">
        <f t="shared" ref="O140:AO140" si="99">SUM(O141:O145)</f>
        <v>197.06759906759908</v>
      </c>
      <c r="P140" s="55">
        <f t="shared" si="99"/>
        <v>980.56810468206913</v>
      </c>
      <c r="Q140" s="55">
        <f t="shared" si="99"/>
        <v>606.8140987370839</v>
      </c>
      <c r="R140" s="55">
        <f t="shared" si="99"/>
        <v>289.55223880597009</v>
      </c>
      <c r="S140" s="55">
        <f t="shared" si="99"/>
        <v>832.53202797202653</v>
      </c>
      <c r="T140" s="55">
        <f t="shared" si="99"/>
        <v>2684.538741361685</v>
      </c>
      <c r="U140" s="55">
        <f t="shared" si="99"/>
        <v>1495.360307500719</v>
      </c>
      <c r="V140" s="55">
        <f t="shared" si="99"/>
        <v>0</v>
      </c>
      <c r="W140" s="55">
        <f t="shared" si="99"/>
        <v>40.836069818547834</v>
      </c>
      <c r="X140" s="55">
        <f t="shared" si="99"/>
        <v>420.4358208955224</v>
      </c>
      <c r="Y140" s="55">
        <f t="shared" si="99"/>
        <v>409.56658106726633</v>
      </c>
      <c r="Z140" s="55">
        <f t="shared" si="99"/>
        <v>0</v>
      </c>
      <c r="AA140" s="55">
        <f t="shared" si="99"/>
        <v>0</v>
      </c>
      <c r="AB140" s="55">
        <f t="shared" si="99"/>
        <v>0</v>
      </c>
      <c r="AC140" s="55">
        <f t="shared" si="99"/>
        <v>65.671641791044777</v>
      </c>
      <c r="AD140" s="55">
        <f t="shared" si="99"/>
        <v>0</v>
      </c>
      <c r="AE140" s="55">
        <f t="shared" si="99"/>
        <v>0</v>
      </c>
      <c r="AF140" s="55">
        <f t="shared" si="99"/>
        <v>39.373134328358205</v>
      </c>
      <c r="AG140" s="55">
        <f t="shared" si="99"/>
        <v>21.791044776119399</v>
      </c>
      <c r="AH140" s="55">
        <f t="shared" si="99"/>
        <v>0</v>
      </c>
      <c r="AI140" s="55">
        <f t="shared" si="99"/>
        <v>0</v>
      </c>
      <c r="AJ140" s="55">
        <f t="shared" si="99"/>
        <v>0</v>
      </c>
      <c r="AK140" s="55">
        <f t="shared" si="99"/>
        <v>0</v>
      </c>
      <c r="AL140" s="55">
        <f t="shared" si="99"/>
        <v>0</v>
      </c>
      <c r="AM140" s="55">
        <f t="shared" si="99"/>
        <v>0</v>
      </c>
      <c r="AN140" s="55">
        <f t="shared" si="99"/>
        <v>0</v>
      </c>
      <c r="AO140" s="55">
        <f t="shared" si="99"/>
        <v>10558.12090497698</v>
      </c>
      <c r="AP140" s="58">
        <f t="shared" si="74"/>
        <v>40.836069818547834</v>
      </c>
      <c r="AQ140" s="60">
        <f t="shared" si="75"/>
        <v>497.02926763443054</v>
      </c>
      <c r="AR140" s="60">
        <f t="shared" si="76"/>
        <v>459.80895522388062</v>
      </c>
      <c r="AS140" s="60">
        <f t="shared" si="77"/>
        <v>0</v>
      </c>
      <c r="AT140" s="60">
        <f t="shared" si="78"/>
        <v>832.53202797202653</v>
      </c>
      <c r="AU140" s="60">
        <f t="shared" si="79"/>
        <v>1495.360307500719</v>
      </c>
      <c r="AV140" s="60">
        <f t="shared" si="80"/>
        <v>2684.538741361685</v>
      </c>
      <c r="AW140" s="60">
        <f t="shared" si="81"/>
        <v>289.55223880597009</v>
      </c>
      <c r="AX140" s="60">
        <f t="shared" si="82"/>
        <v>197.06759906759908</v>
      </c>
      <c r="AY140" s="60">
        <f t="shared" si="83"/>
        <v>606.8140987370839</v>
      </c>
      <c r="AZ140" s="60">
        <f t="shared" si="84"/>
        <v>980.56810468206913</v>
      </c>
      <c r="BA140" s="68">
        <f t="shared" si="85"/>
        <v>2474.0134941729707</v>
      </c>
      <c r="BB140" s="62">
        <f t="shared" si="86"/>
        <v>3.8677403096698927E-3</v>
      </c>
      <c r="BC140" s="63">
        <f t="shared" si="87"/>
        <v>4.7075542334444803E-2</v>
      </c>
      <c r="BD140" s="63">
        <f t="shared" si="88"/>
        <v>4.3550264233774005E-2</v>
      </c>
      <c r="BE140" s="63">
        <f t="shared" si="89"/>
        <v>0</v>
      </c>
      <c r="BF140" s="63">
        <f t="shared" si="90"/>
        <v>7.8852291564456348E-2</v>
      </c>
      <c r="BG140" s="63">
        <f t="shared" si="91"/>
        <v>0.14163129224972437</v>
      </c>
      <c r="BH140" s="63">
        <f t="shared" si="92"/>
        <v>0.25426292855731775</v>
      </c>
      <c r="BI140" s="63">
        <f t="shared" si="93"/>
        <v>2.7424599643434504E-2</v>
      </c>
      <c r="BJ140" s="63">
        <f t="shared" si="94"/>
        <v>1.8665025797791689E-2</v>
      </c>
      <c r="BK140" s="63">
        <f t="shared" si="95"/>
        <v>5.7473683451667854E-2</v>
      </c>
      <c r="BL140" s="63">
        <f t="shared" si="96"/>
        <v>9.2873354407207093E-2</v>
      </c>
      <c r="BM140" s="64">
        <f t="shared" si="97"/>
        <v>0.2343232774505119</v>
      </c>
    </row>
    <row r="141" spans="12:65" hidden="1">
      <c r="L141" t="s">
        <v>40</v>
      </c>
      <c r="M141" t="s">
        <v>75</v>
      </c>
      <c r="N141" s="55">
        <v>2306.8493150684931</v>
      </c>
      <c r="O141" s="55"/>
      <c r="P141" s="55">
        <v>38.356164383561648</v>
      </c>
      <c r="Q141" s="55">
        <v>52</v>
      </c>
      <c r="R141" s="55"/>
      <c r="S141" s="55"/>
      <c r="T141" s="55">
        <v>431.95205479452062</v>
      </c>
      <c r="U141" s="55">
        <v>56.575342465753423</v>
      </c>
      <c r="W141" s="55">
        <v>6.7602739726027394</v>
      </c>
      <c r="X141" s="55"/>
      <c r="Y141" s="55">
        <v>18.219178082191782</v>
      </c>
      <c r="Z141" s="56"/>
      <c r="AA141" s="56"/>
      <c r="AB141" s="56"/>
      <c r="AO141">
        <v>2910.7123287671229</v>
      </c>
      <c r="AP141" s="58">
        <f t="shared" si="74"/>
        <v>6.7602739726027394</v>
      </c>
      <c r="AQ141" s="60">
        <f t="shared" si="75"/>
        <v>18.219178082191782</v>
      </c>
      <c r="AR141" s="60">
        <f t="shared" si="76"/>
        <v>0</v>
      </c>
      <c r="AS141" s="60">
        <f t="shared" si="77"/>
        <v>0</v>
      </c>
      <c r="AT141" s="60">
        <f t="shared" si="78"/>
        <v>0</v>
      </c>
      <c r="AU141" s="60">
        <f t="shared" si="79"/>
        <v>56.575342465753423</v>
      </c>
      <c r="AV141" s="60">
        <f t="shared" si="80"/>
        <v>431.95205479452062</v>
      </c>
      <c r="AW141" s="60">
        <f t="shared" si="81"/>
        <v>0</v>
      </c>
      <c r="AX141" s="60">
        <f t="shared" si="82"/>
        <v>0</v>
      </c>
      <c r="AY141" s="60">
        <f t="shared" si="83"/>
        <v>52</v>
      </c>
      <c r="AZ141" s="60">
        <f t="shared" si="84"/>
        <v>38.356164383561648</v>
      </c>
      <c r="BA141" s="68">
        <f t="shared" si="85"/>
        <v>2306.8493150684931</v>
      </c>
      <c r="BB141" s="62">
        <f t="shared" si="86"/>
        <v>2.3225496747959831E-3</v>
      </c>
      <c r="BC141" s="63">
        <f t="shared" si="87"/>
        <v>6.2593537334927202E-3</v>
      </c>
      <c r="BD141" s="63">
        <f t="shared" si="88"/>
        <v>0</v>
      </c>
      <c r="BE141" s="63">
        <f t="shared" si="89"/>
        <v>0</v>
      </c>
      <c r="BF141" s="63">
        <f t="shared" si="90"/>
        <v>0</v>
      </c>
      <c r="BG141" s="63">
        <f t="shared" si="91"/>
        <v>1.9436940540845816E-2</v>
      </c>
      <c r="BH141" s="63">
        <f t="shared" si="92"/>
        <v>0.1484008057153077</v>
      </c>
      <c r="BI141" s="63">
        <f t="shared" si="93"/>
        <v>0</v>
      </c>
      <c r="BJ141" s="63">
        <f t="shared" si="94"/>
        <v>0</v>
      </c>
      <c r="BK141" s="63">
        <f t="shared" si="95"/>
        <v>1.7865042685968696E-2</v>
      </c>
      <c r="BL141" s="63">
        <f t="shared" si="96"/>
        <v>1.3177586807353096E-2</v>
      </c>
      <c r="BM141" s="64">
        <f t="shared" si="97"/>
        <v>0.79253772084223617</v>
      </c>
    </row>
    <row r="142" spans="12:65" hidden="1">
      <c r="L142" t="s">
        <v>40</v>
      </c>
      <c r="M142" t="s">
        <v>76</v>
      </c>
      <c r="N142" s="55"/>
      <c r="O142" s="55"/>
      <c r="P142" s="55">
        <v>632.6</v>
      </c>
      <c r="Q142" s="55">
        <v>131.48000000000002</v>
      </c>
      <c r="R142" s="55"/>
      <c r="S142" s="55">
        <v>11.16</v>
      </c>
      <c r="T142" s="55">
        <v>2155.1239999999998</v>
      </c>
      <c r="U142" s="55">
        <v>655.75000000000011</v>
      </c>
      <c r="W142" s="55">
        <v>18.2</v>
      </c>
      <c r="X142" s="55">
        <v>227.6</v>
      </c>
      <c r="Y142" s="55">
        <v>369.22799999999995</v>
      </c>
      <c r="Z142" s="56"/>
      <c r="AA142" s="56"/>
      <c r="AB142" s="56"/>
      <c r="AO142">
        <v>4201.1419999999989</v>
      </c>
      <c r="AP142" s="58">
        <f t="shared" si="74"/>
        <v>18.2</v>
      </c>
      <c r="AQ142" s="60">
        <f t="shared" si="75"/>
        <v>369.22799999999995</v>
      </c>
      <c r="AR142" s="60">
        <f t="shared" si="76"/>
        <v>227.6</v>
      </c>
      <c r="AS142" s="60">
        <f t="shared" si="77"/>
        <v>0</v>
      </c>
      <c r="AT142" s="60">
        <f t="shared" si="78"/>
        <v>11.16</v>
      </c>
      <c r="AU142" s="60">
        <f t="shared" si="79"/>
        <v>655.75000000000011</v>
      </c>
      <c r="AV142" s="60">
        <f t="shared" si="80"/>
        <v>2155.1239999999998</v>
      </c>
      <c r="AW142" s="60">
        <f t="shared" si="81"/>
        <v>0</v>
      </c>
      <c r="AX142" s="60">
        <f t="shared" si="82"/>
        <v>0</v>
      </c>
      <c r="AY142" s="60">
        <f t="shared" si="83"/>
        <v>131.48000000000002</v>
      </c>
      <c r="AZ142" s="60">
        <f t="shared" si="84"/>
        <v>632.6</v>
      </c>
      <c r="BA142" s="68">
        <f t="shared" si="85"/>
        <v>0</v>
      </c>
      <c r="BB142" s="62">
        <f t="shared" si="86"/>
        <v>4.3321553996508574E-3</v>
      </c>
      <c r="BC142" s="63">
        <f t="shared" si="87"/>
        <v>8.7887531533092686E-2</v>
      </c>
      <c r="BD142" s="63">
        <f t="shared" si="88"/>
        <v>5.4175745547282154E-2</v>
      </c>
      <c r="BE142" s="63">
        <f t="shared" si="89"/>
        <v>0</v>
      </c>
      <c r="BF142" s="63">
        <f t="shared" si="90"/>
        <v>2.6564205637419546E-3</v>
      </c>
      <c r="BG142" s="63">
        <f t="shared" si="91"/>
        <v>0.15608851117148628</v>
      </c>
      <c r="BH142" s="63">
        <f t="shared" si="92"/>
        <v>0.51298527876467881</v>
      </c>
      <c r="BI142" s="63">
        <f t="shared" si="93"/>
        <v>0</v>
      </c>
      <c r="BJ142" s="63">
        <f t="shared" si="94"/>
        <v>0</v>
      </c>
      <c r="BK142" s="63">
        <f t="shared" si="95"/>
        <v>3.1296252304730487E-2</v>
      </c>
      <c r="BL142" s="63">
        <f t="shared" si="96"/>
        <v>0.15057810471533697</v>
      </c>
      <c r="BM142" s="64">
        <f t="shared" si="97"/>
        <v>0</v>
      </c>
    </row>
    <row r="143" spans="12:65" hidden="1">
      <c r="L143" t="s">
        <v>40</v>
      </c>
      <c r="M143" t="s">
        <v>78</v>
      </c>
      <c r="N143" s="55"/>
      <c r="O143" s="55">
        <v>191.73426573426573</v>
      </c>
      <c r="P143" s="55"/>
      <c r="Q143" s="55">
        <v>351.69230769230774</v>
      </c>
      <c r="R143" s="55"/>
      <c r="S143" s="55">
        <v>821.37202797202656</v>
      </c>
      <c r="T143" s="55"/>
      <c r="U143" s="55">
        <v>731.03496503496558</v>
      </c>
      <c r="W143" s="55">
        <v>12.293706293706293</v>
      </c>
      <c r="X143" s="55"/>
      <c r="Y143" s="55"/>
      <c r="Z143" s="56"/>
      <c r="AA143" s="56"/>
      <c r="AB143" s="56"/>
      <c r="AO143">
        <v>2108.1272727272717</v>
      </c>
      <c r="AP143" s="58">
        <f t="shared" si="74"/>
        <v>12.293706293706293</v>
      </c>
      <c r="AQ143" s="60">
        <f t="shared" si="75"/>
        <v>0</v>
      </c>
      <c r="AR143" s="60">
        <f t="shared" si="76"/>
        <v>0</v>
      </c>
      <c r="AS143" s="60">
        <f t="shared" si="77"/>
        <v>0</v>
      </c>
      <c r="AT143" s="60">
        <f t="shared" si="78"/>
        <v>821.37202797202656</v>
      </c>
      <c r="AU143" s="60">
        <f t="shared" si="79"/>
        <v>731.03496503496558</v>
      </c>
      <c r="AV143" s="60">
        <f t="shared" si="80"/>
        <v>0</v>
      </c>
      <c r="AW143" s="60">
        <f t="shared" si="81"/>
        <v>0</v>
      </c>
      <c r="AX143" s="60">
        <f t="shared" si="82"/>
        <v>191.73426573426573</v>
      </c>
      <c r="AY143" s="60">
        <f t="shared" si="83"/>
        <v>351.69230769230774</v>
      </c>
      <c r="AZ143" s="60">
        <f t="shared" si="84"/>
        <v>0</v>
      </c>
      <c r="BA143" s="68">
        <f t="shared" si="85"/>
        <v>0</v>
      </c>
      <c r="BB143" s="62">
        <f t="shared" si="86"/>
        <v>5.831576894217586E-3</v>
      </c>
      <c r="BC143" s="63">
        <f t="shared" si="87"/>
        <v>0</v>
      </c>
      <c r="BD143" s="63">
        <f t="shared" si="88"/>
        <v>0</v>
      </c>
      <c r="BE143" s="63">
        <f t="shared" si="89"/>
        <v>0</v>
      </c>
      <c r="BF143" s="63">
        <f t="shared" si="90"/>
        <v>0.38962165074095478</v>
      </c>
      <c r="BG143" s="63">
        <f t="shared" si="91"/>
        <v>0.34676984378140985</v>
      </c>
      <c r="BH143" s="63">
        <f t="shared" si="92"/>
        <v>0</v>
      </c>
      <c r="BI143" s="63">
        <f t="shared" si="93"/>
        <v>0</v>
      </c>
      <c r="BJ143" s="63">
        <f t="shared" si="94"/>
        <v>9.0950042824606253E-2</v>
      </c>
      <c r="BK143" s="63">
        <f t="shared" si="95"/>
        <v>0.16682688575881166</v>
      </c>
      <c r="BL143" s="63">
        <f t="shared" si="96"/>
        <v>0</v>
      </c>
      <c r="BM143" s="64">
        <f t="shared" si="97"/>
        <v>0</v>
      </c>
    </row>
    <row r="144" spans="12:65" hidden="1">
      <c r="L144" t="s">
        <v>40</v>
      </c>
      <c r="M144" t="s">
        <v>79</v>
      </c>
      <c r="N144" s="55"/>
      <c r="O144" s="55">
        <v>5.3333333333333339</v>
      </c>
      <c r="P144" s="55"/>
      <c r="Q144" s="55"/>
      <c r="R144" s="55"/>
      <c r="S144" s="55"/>
      <c r="T144" s="55"/>
      <c r="U144" s="55"/>
      <c r="W144" s="55"/>
      <c r="X144" s="55"/>
      <c r="Y144" s="55"/>
      <c r="Z144" s="56"/>
      <c r="AA144" s="56"/>
      <c r="AB144" s="56"/>
      <c r="AO144">
        <v>5.3333333333333339</v>
      </c>
      <c r="AP144" s="58">
        <f t="shared" si="74"/>
        <v>0</v>
      </c>
      <c r="AQ144" s="60">
        <f t="shared" si="75"/>
        <v>0</v>
      </c>
      <c r="AR144" s="60">
        <f t="shared" si="76"/>
        <v>0</v>
      </c>
      <c r="AS144" s="60">
        <f t="shared" si="77"/>
        <v>0</v>
      </c>
      <c r="AT144" s="60">
        <f t="shared" si="78"/>
        <v>0</v>
      </c>
      <c r="AU144" s="60">
        <f t="shared" si="79"/>
        <v>0</v>
      </c>
      <c r="AV144" s="60">
        <f t="shared" si="80"/>
        <v>0</v>
      </c>
      <c r="AW144" s="60">
        <f t="shared" si="81"/>
        <v>0</v>
      </c>
      <c r="AX144" s="60">
        <f t="shared" si="82"/>
        <v>5.3333333333333339</v>
      </c>
      <c r="AY144" s="60">
        <f t="shared" si="83"/>
        <v>0</v>
      </c>
      <c r="AZ144" s="60">
        <f t="shared" si="84"/>
        <v>0</v>
      </c>
      <c r="BA144" s="68">
        <f t="shared" si="85"/>
        <v>0</v>
      </c>
      <c r="BB144" s="62">
        <f t="shared" si="86"/>
        <v>0</v>
      </c>
      <c r="BC144" s="63">
        <f t="shared" si="87"/>
        <v>0</v>
      </c>
      <c r="BD144" s="63">
        <f t="shared" si="88"/>
        <v>0</v>
      </c>
      <c r="BE144" s="63">
        <f t="shared" si="89"/>
        <v>0</v>
      </c>
      <c r="BF144" s="63">
        <f t="shared" si="90"/>
        <v>0</v>
      </c>
      <c r="BG144" s="63">
        <f t="shared" si="91"/>
        <v>0</v>
      </c>
      <c r="BH144" s="63">
        <f t="shared" si="92"/>
        <v>0</v>
      </c>
      <c r="BI144" s="63">
        <f t="shared" si="93"/>
        <v>0</v>
      </c>
      <c r="BJ144" s="63">
        <f t="shared" si="94"/>
        <v>1</v>
      </c>
      <c r="BK144" s="63">
        <f t="shared" si="95"/>
        <v>0</v>
      </c>
      <c r="BL144" s="63">
        <f t="shared" si="96"/>
        <v>0</v>
      </c>
      <c r="BM144" s="64">
        <f t="shared" si="97"/>
        <v>0</v>
      </c>
    </row>
    <row r="145" spans="12:65" hidden="1">
      <c r="L145" t="s">
        <v>40</v>
      </c>
      <c r="M145" t="s">
        <v>77</v>
      </c>
      <c r="N145" s="55">
        <v>167.1641791044776</v>
      </c>
      <c r="O145" s="55"/>
      <c r="P145" s="55">
        <v>309.61194029850742</v>
      </c>
      <c r="Q145" s="55">
        <v>71.641791044776113</v>
      </c>
      <c r="R145" s="55">
        <v>289.55223880597009</v>
      </c>
      <c r="S145" s="55"/>
      <c r="T145" s="55">
        <v>97.46268656716417</v>
      </c>
      <c r="U145" s="55">
        <v>52</v>
      </c>
      <c r="W145" s="55">
        <v>3.5820895522388057</v>
      </c>
      <c r="X145" s="55">
        <v>192.8358208955224</v>
      </c>
      <c r="Y145" s="55">
        <v>22.119402985074625</v>
      </c>
      <c r="Z145" s="56"/>
      <c r="AA145" s="56"/>
      <c r="AB145" s="56"/>
      <c r="AC145">
        <v>65.671641791044777</v>
      </c>
      <c r="AF145">
        <v>39.373134328358205</v>
      </c>
      <c r="AG145">
        <v>21.791044776119399</v>
      </c>
      <c r="AO145">
        <v>1332.8059701492537</v>
      </c>
      <c r="AP145" s="58">
        <f t="shared" si="74"/>
        <v>3.5820895522388057</v>
      </c>
      <c r="AQ145" s="60">
        <f t="shared" si="75"/>
        <v>109.58208955223881</v>
      </c>
      <c r="AR145" s="60">
        <f t="shared" si="76"/>
        <v>232.20895522388059</v>
      </c>
      <c r="AS145" s="60">
        <f t="shared" si="77"/>
        <v>0</v>
      </c>
      <c r="AT145" s="60">
        <f t="shared" si="78"/>
        <v>0</v>
      </c>
      <c r="AU145" s="60">
        <f t="shared" si="79"/>
        <v>52</v>
      </c>
      <c r="AV145" s="60">
        <f t="shared" si="80"/>
        <v>97.46268656716417</v>
      </c>
      <c r="AW145" s="60">
        <f t="shared" si="81"/>
        <v>289.55223880597009</v>
      </c>
      <c r="AX145" s="60">
        <f t="shared" si="82"/>
        <v>0</v>
      </c>
      <c r="AY145" s="60">
        <f t="shared" si="83"/>
        <v>71.641791044776113</v>
      </c>
      <c r="AZ145" s="60">
        <f t="shared" si="84"/>
        <v>309.61194029850742</v>
      </c>
      <c r="BA145" s="68">
        <f t="shared" si="85"/>
        <v>167.1641791044776</v>
      </c>
      <c r="BB145" s="62">
        <f t="shared" si="86"/>
        <v>2.6876301820869448E-3</v>
      </c>
      <c r="BC145" s="63">
        <f t="shared" si="87"/>
        <v>8.2219086653676471E-2</v>
      </c>
      <c r="BD145" s="63">
        <f t="shared" si="88"/>
        <v>0.17422562655378621</v>
      </c>
      <c r="BE145" s="63">
        <f t="shared" si="89"/>
        <v>0</v>
      </c>
      <c r="BF145" s="63">
        <f t="shared" si="90"/>
        <v>0</v>
      </c>
      <c r="BG145" s="63">
        <f t="shared" si="91"/>
        <v>3.9015431476628816E-2</v>
      </c>
      <c r="BH145" s="63">
        <f t="shared" si="92"/>
        <v>7.3125937870948954E-2</v>
      </c>
      <c r="BI145" s="63">
        <f t="shared" si="93"/>
        <v>0.21725010638536135</v>
      </c>
      <c r="BJ145" s="63">
        <f t="shared" si="94"/>
        <v>0</v>
      </c>
      <c r="BK145" s="63">
        <f t="shared" si="95"/>
        <v>5.3752603641738894E-2</v>
      </c>
      <c r="BL145" s="63">
        <f t="shared" si="96"/>
        <v>0.23230083540504826</v>
      </c>
      <c r="BM145" s="64">
        <f t="shared" si="97"/>
        <v>0.12542274183072408</v>
      </c>
    </row>
    <row r="146" spans="12:65" hidden="1">
      <c r="L146" t="s">
        <v>41</v>
      </c>
      <c r="M146" t="s">
        <v>7</v>
      </c>
      <c r="N146" s="55">
        <f>SUM(N147:N151)</f>
        <v>1275.8208955223879</v>
      </c>
      <c r="O146" s="55">
        <f t="shared" ref="O146:AO146" si="100">SUM(O147:O151)</f>
        <v>11.343283582089551</v>
      </c>
      <c r="P146" s="55">
        <f t="shared" si="100"/>
        <v>818.16716417910447</v>
      </c>
      <c r="Q146" s="55">
        <f t="shared" si="100"/>
        <v>234.32835820895519</v>
      </c>
      <c r="R146" s="55">
        <f t="shared" si="100"/>
        <v>999.99999999999989</v>
      </c>
      <c r="S146" s="55">
        <f t="shared" si="100"/>
        <v>8.5950318338378029</v>
      </c>
      <c r="T146" s="55">
        <f t="shared" si="100"/>
        <v>891.50807605806563</v>
      </c>
      <c r="U146" s="55">
        <f t="shared" si="100"/>
        <v>94.287235152906788</v>
      </c>
      <c r="V146" s="55">
        <f t="shared" si="100"/>
        <v>605.97014925373128</v>
      </c>
      <c r="W146" s="55">
        <f t="shared" si="100"/>
        <v>3.7866611000939354</v>
      </c>
      <c r="X146" s="55">
        <f t="shared" si="100"/>
        <v>246.68656716417911</v>
      </c>
      <c r="Y146" s="55">
        <f t="shared" si="100"/>
        <v>63.72053856591171</v>
      </c>
      <c r="Z146" s="55">
        <f t="shared" si="100"/>
        <v>2802.3582089552237</v>
      </c>
      <c r="AA146" s="55">
        <f t="shared" si="100"/>
        <v>0</v>
      </c>
      <c r="AB146" s="55">
        <f t="shared" si="100"/>
        <v>188.35820895522386</v>
      </c>
      <c r="AC146" s="55">
        <f t="shared" si="100"/>
        <v>0</v>
      </c>
      <c r="AD146" s="55">
        <f t="shared" si="100"/>
        <v>1576.4179104477612</v>
      </c>
      <c r="AE146" s="55">
        <f t="shared" si="100"/>
        <v>6.0307692307692307</v>
      </c>
      <c r="AF146" s="55">
        <f t="shared" si="100"/>
        <v>760.44776119402968</v>
      </c>
      <c r="AG146" s="55">
        <f t="shared" si="100"/>
        <v>10.149253731343283</v>
      </c>
      <c r="AH146" s="55">
        <f t="shared" si="100"/>
        <v>107.46268656716417</v>
      </c>
      <c r="AI146" s="55">
        <f t="shared" si="100"/>
        <v>0</v>
      </c>
      <c r="AJ146" s="55">
        <f t="shared" si="100"/>
        <v>377.76119402985074</v>
      </c>
      <c r="AK146" s="55">
        <f t="shared" si="100"/>
        <v>29.850746268656714</v>
      </c>
      <c r="AL146" s="55">
        <f t="shared" si="100"/>
        <v>0</v>
      </c>
      <c r="AM146" s="55">
        <f t="shared" si="100"/>
        <v>0</v>
      </c>
      <c r="AN146" s="55">
        <f t="shared" si="100"/>
        <v>20.8955223880597</v>
      </c>
      <c r="AO146" s="55">
        <f t="shared" si="100"/>
        <v>11133.946222389346</v>
      </c>
      <c r="AP146" s="58">
        <f t="shared" si="74"/>
        <v>9.8174303308631661</v>
      </c>
      <c r="AQ146" s="60">
        <f t="shared" si="75"/>
        <v>124.6160609539714</v>
      </c>
      <c r="AR146" s="60">
        <f t="shared" si="76"/>
        <v>1573.2537313432831</v>
      </c>
      <c r="AS146" s="60">
        <f t="shared" si="77"/>
        <v>5092.2089552238804</v>
      </c>
      <c r="AT146" s="60">
        <f t="shared" si="78"/>
        <v>8.5950318338378029</v>
      </c>
      <c r="AU146" s="60">
        <f t="shared" si="79"/>
        <v>94.287235152906788</v>
      </c>
      <c r="AV146" s="60">
        <f t="shared" si="80"/>
        <v>891.50807605806563</v>
      </c>
      <c r="AW146" s="60">
        <f t="shared" si="81"/>
        <v>999.99999999999989</v>
      </c>
      <c r="AX146" s="60">
        <f t="shared" si="82"/>
        <v>11.343283582089551</v>
      </c>
      <c r="AY146" s="60">
        <f t="shared" si="83"/>
        <v>234.32835820895519</v>
      </c>
      <c r="AZ146" s="60">
        <f t="shared" si="84"/>
        <v>818.16716417910447</v>
      </c>
      <c r="BA146" s="68">
        <f t="shared" si="85"/>
        <v>1275.8208955223879</v>
      </c>
      <c r="BB146" s="62">
        <f t="shared" si="86"/>
        <v>8.8175657891370206E-4</v>
      </c>
      <c r="BC146" s="63">
        <f t="shared" si="87"/>
        <v>1.1192443224072694E-2</v>
      </c>
      <c r="BD146" s="63">
        <f t="shared" si="88"/>
        <v>0.14130243670295567</v>
      </c>
      <c r="BE146" s="63">
        <f t="shared" si="89"/>
        <v>0.45735886032787859</v>
      </c>
      <c r="BF146" s="63">
        <f t="shared" si="90"/>
        <v>7.7196635066855107E-4</v>
      </c>
      <c r="BG146" s="63">
        <f t="shared" si="91"/>
        <v>8.4684471497898737E-3</v>
      </c>
      <c r="BH146" s="63">
        <f t="shared" si="92"/>
        <v>8.0071167782840957E-2</v>
      </c>
      <c r="BI146" s="63">
        <f t="shared" si="93"/>
        <v>8.9815414950459471E-2</v>
      </c>
      <c r="BJ146" s="63">
        <f t="shared" si="94"/>
        <v>1.0188017218261075E-3</v>
      </c>
      <c r="BK146" s="63">
        <f t="shared" si="95"/>
        <v>2.1046298727197221E-2</v>
      </c>
      <c r="BL146" s="63">
        <f t="shared" si="96"/>
        <v>7.348402334958698E-2</v>
      </c>
      <c r="BM146" s="64">
        <f t="shared" si="97"/>
        <v>0.11458838313381009</v>
      </c>
    </row>
    <row r="147" spans="12:65" hidden="1">
      <c r="L147" t="s">
        <v>41</v>
      </c>
      <c r="M147" t="s">
        <v>75</v>
      </c>
      <c r="N147" s="55"/>
      <c r="O147" s="55"/>
      <c r="P147" s="55"/>
      <c r="Q147" s="55"/>
      <c r="R147" s="55"/>
      <c r="S147" s="55"/>
      <c r="T147" s="55">
        <v>68.493150684931507</v>
      </c>
      <c r="U147" s="55"/>
      <c r="W147" s="55"/>
      <c r="X147" s="55"/>
      <c r="Y147" s="55"/>
      <c r="Z147" s="56"/>
      <c r="AA147" s="56"/>
      <c r="AB147" s="56"/>
      <c r="AO147">
        <v>68.493150684931507</v>
      </c>
      <c r="AP147" s="58">
        <f t="shared" si="74"/>
        <v>0</v>
      </c>
      <c r="AQ147" s="60">
        <f t="shared" si="75"/>
        <v>0</v>
      </c>
      <c r="AR147" s="60">
        <f t="shared" si="76"/>
        <v>0</v>
      </c>
      <c r="AS147" s="60">
        <f t="shared" si="77"/>
        <v>0</v>
      </c>
      <c r="AT147" s="60">
        <f t="shared" si="78"/>
        <v>0</v>
      </c>
      <c r="AU147" s="60">
        <f t="shared" si="79"/>
        <v>0</v>
      </c>
      <c r="AV147" s="60">
        <f t="shared" si="80"/>
        <v>68.493150684931507</v>
      </c>
      <c r="AW147" s="60">
        <f t="shared" si="81"/>
        <v>0</v>
      </c>
      <c r="AX147" s="60">
        <f t="shared" si="82"/>
        <v>0</v>
      </c>
      <c r="AY147" s="60">
        <f t="shared" si="83"/>
        <v>0</v>
      </c>
      <c r="AZ147" s="60">
        <f t="shared" si="84"/>
        <v>0</v>
      </c>
      <c r="BA147" s="68">
        <f t="shared" si="85"/>
        <v>0</v>
      </c>
      <c r="BB147" s="62">
        <f t="shared" si="86"/>
        <v>0</v>
      </c>
      <c r="BC147" s="63">
        <f t="shared" si="87"/>
        <v>0</v>
      </c>
      <c r="BD147" s="63">
        <f t="shared" si="88"/>
        <v>0</v>
      </c>
      <c r="BE147" s="63">
        <f t="shared" si="89"/>
        <v>0</v>
      </c>
      <c r="BF147" s="63">
        <f t="shared" si="90"/>
        <v>0</v>
      </c>
      <c r="BG147" s="63">
        <f t="shared" si="91"/>
        <v>0</v>
      </c>
      <c r="BH147" s="63">
        <f t="shared" si="92"/>
        <v>1</v>
      </c>
      <c r="BI147" s="63">
        <f t="shared" si="93"/>
        <v>0</v>
      </c>
      <c r="BJ147" s="63">
        <f t="shared" si="94"/>
        <v>0</v>
      </c>
      <c r="BK147" s="63">
        <f t="shared" si="95"/>
        <v>0</v>
      </c>
      <c r="BL147" s="63">
        <f t="shared" si="96"/>
        <v>0</v>
      </c>
      <c r="BM147" s="64">
        <f t="shared" si="97"/>
        <v>0</v>
      </c>
    </row>
    <row r="148" spans="12:65" hidden="1">
      <c r="L148" t="s">
        <v>41</v>
      </c>
      <c r="M148" t="s">
        <v>76</v>
      </c>
      <c r="N148" s="55"/>
      <c r="O148" s="55"/>
      <c r="P148" s="55"/>
      <c r="Q148" s="55"/>
      <c r="R148" s="55"/>
      <c r="S148" s="55">
        <v>1.2</v>
      </c>
      <c r="T148" s="55">
        <v>86</v>
      </c>
      <c r="U148" s="55"/>
      <c r="W148" s="55"/>
      <c r="X148" s="55">
        <v>44</v>
      </c>
      <c r="Y148" s="55">
        <v>25.080000000000002</v>
      </c>
      <c r="Z148" s="56">
        <v>174</v>
      </c>
      <c r="AA148" s="56"/>
      <c r="AB148" s="56"/>
      <c r="AD148">
        <v>260</v>
      </c>
      <c r="AO148">
        <v>590.28</v>
      </c>
      <c r="AP148" s="58">
        <f t="shared" si="74"/>
        <v>0</v>
      </c>
      <c r="AQ148" s="60">
        <f t="shared" si="75"/>
        <v>25.080000000000002</v>
      </c>
      <c r="AR148" s="60">
        <f t="shared" si="76"/>
        <v>44</v>
      </c>
      <c r="AS148" s="60">
        <f t="shared" si="77"/>
        <v>434</v>
      </c>
      <c r="AT148" s="60">
        <f t="shared" si="78"/>
        <v>1.2</v>
      </c>
      <c r="AU148" s="60">
        <f t="shared" si="79"/>
        <v>0</v>
      </c>
      <c r="AV148" s="60">
        <f t="shared" si="80"/>
        <v>86</v>
      </c>
      <c r="AW148" s="60">
        <f t="shared" si="81"/>
        <v>0</v>
      </c>
      <c r="AX148" s="60">
        <f t="shared" si="82"/>
        <v>0</v>
      </c>
      <c r="AY148" s="60">
        <f t="shared" si="83"/>
        <v>0</v>
      </c>
      <c r="AZ148" s="60">
        <f t="shared" si="84"/>
        <v>0</v>
      </c>
      <c r="BA148" s="68">
        <f t="shared" si="85"/>
        <v>0</v>
      </c>
      <c r="BB148" s="62">
        <f t="shared" si="86"/>
        <v>0</v>
      </c>
      <c r="BC148" s="63">
        <f t="shared" si="87"/>
        <v>4.2488310632242329E-2</v>
      </c>
      <c r="BD148" s="63">
        <f t="shared" si="88"/>
        <v>7.4540895846039165E-2</v>
      </c>
      <c r="BE148" s="63">
        <f t="shared" si="89"/>
        <v>0.73524429084502274</v>
      </c>
      <c r="BF148" s="63">
        <f t="shared" si="90"/>
        <v>2.0329335230737954E-3</v>
      </c>
      <c r="BG148" s="63">
        <f t="shared" si="91"/>
        <v>0</v>
      </c>
      <c r="BH148" s="63">
        <f t="shared" si="92"/>
        <v>0.14569356915362203</v>
      </c>
      <c r="BI148" s="63">
        <f t="shared" si="93"/>
        <v>0</v>
      </c>
      <c r="BJ148" s="63">
        <f t="shared" si="94"/>
        <v>0</v>
      </c>
      <c r="BK148" s="63">
        <f t="shared" si="95"/>
        <v>0</v>
      </c>
      <c r="BL148" s="63">
        <f t="shared" si="96"/>
        <v>0</v>
      </c>
      <c r="BM148" s="64">
        <f t="shared" si="97"/>
        <v>0</v>
      </c>
    </row>
    <row r="149" spans="12:65" hidden="1">
      <c r="L149" t="s">
        <v>41</v>
      </c>
      <c r="M149" t="s">
        <v>78</v>
      </c>
      <c r="N149" s="55"/>
      <c r="O149" s="55"/>
      <c r="P149" s="55"/>
      <c r="Q149" s="55"/>
      <c r="R149" s="55"/>
      <c r="S149" s="55">
        <v>2.0517482517482515</v>
      </c>
      <c r="T149" s="55"/>
      <c r="U149" s="55">
        <v>18.167832167832167</v>
      </c>
      <c r="W149" s="55">
        <v>1.3986013986013985</v>
      </c>
      <c r="X149" s="55"/>
      <c r="Y149" s="55">
        <v>29.685314685314687</v>
      </c>
      <c r="Z149" s="56"/>
      <c r="AA149" s="56"/>
      <c r="AB149" s="56"/>
      <c r="AE149">
        <v>6.0307692307692307</v>
      </c>
      <c r="AO149">
        <v>57.334265734265735</v>
      </c>
      <c r="AP149" s="58">
        <f t="shared" si="74"/>
        <v>7.429370629370629</v>
      </c>
      <c r="AQ149" s="60">
        <f t="shared" si="75"/>
        <v>29.685314685314687</v>
      </c>
      <c r="AR149" s="60">
        <f t="shared" si="76"/>
        <v>0</v>
      </c>
      <c r="AS149" s="60">
        <f t="shared" si="77"/>
        <v>0</v>
      </c>
      <c r="AT149" s="60">
        <f t="shared" si="78"/>
        <v>2.0517482517482515</v>
      </c>
      <c r="AU149" s="60">
        <f t="shared" si="79"/>
        <v>18.167832167832167</v>
      </c>
      <c r="AV149" s="60">
        <f t="shared" si="80"/>
        <v>0</v>
      </c>
      <c r="AW149" s="60">
        <f t="shared" si="81"/>
        <v>0</v>
      </c>
      <c r="AX149" s="60">
        <f t="shared" si="82"/>
        <v>0</v>
      </c>
      <c r="AY149" s="60">
        <f t="shared" si="83"/>
        <v>0</v>
      </c>
      <c r="AZ149" s="60">
        <f t="shared" si="84"/>
        <v>0</v>
      </c>
      <c r="BA149" s="68">
        <f t="shared" si="85"/>
        <v>0</v>
      </c>
      <c r="BB149" s="62">
        <f t="shared" si="86"/>
        <v>0.12957993852758939</v>
      </c>
      <c r="BC149" s="63">
        <f t="shared" si="87"/>
        <v>0.51775869639459438</v>
      </c>
      <c r="BD149" s="63">
        <f t="shared" si="88"/>
        <v>0</v>
      </c>
      <c r="BE149" s="63">
        <f t="shared" si="89"/>
        <v>0</v>
      </c>
      <c r="BF149" s="63">
        <f t="shared" si="90"/>
        <v>3.5785724740205881E-2</v>
      </c>
      <c r="BG149" s="63">
        <f t="shared" si="91"/>
        <v>0.31687564033761034</v>
      </c>
      <c r="BH149" s="63">
        <f t="shared" si="92"/>
        <v>0</v>
      </c>
      <c r="BI149" s="63">
        <f t="shared" si="93"/>
        <v>0</v>
      </c>
      <c r="BJ149" s="63">
        <f t="shared" si="94"/>
        <v>0</v>
      </c>
      <c r="BK149" s="63">
        <f t="shared" si="95"/>
        <v>0</v>
      </c>
      <c r="BL149" s="63">
        <f t="shared" si="96"/>
        <v>0</v>
      </c>
      <c r="BM149" s="64">
        <f t="shared" si="97"/>
        <v>0</v>
      </c>
    </row>
    <row r="150" spans="12:65" hidden="1">
      <c r="L150" t="s">
        <v>41</v>
      </c>
      <c r="M150" t="s">
        <v>79</v>
      </c>
      <c r="N150" s="55"/>
      <c r="O150" s="55"/>
      <c r="P150" s="55"/>
      <c r="Q150" s="55">
        <v>10</v>
      </c>
      <c r="R150" s="55"/>
      <c r="S150" s="55"/>
      <c r="T150" s="55"/>
      <c r="U150" s="55"/>
      <c r="W150" s="55"/>
      <c r="X150" s="55"/>
      <c r="Y150" s="55"/>
      <c r="Z150" s="56"/>
      <c r="AA150" s="56"/>
      <c r="AB150" s="56"/>
      <c r="AO150">
        <v>10</v>
      </c>
      <c r="AP150" s="58">
        <f t="shared" si="74"/>
        <v>0</v>
      </c>
      <c r="AQ150" s="60">
        <f t="shared" si="75"/>
        <v>0</v>
      </c>
      <c r="AR150" s="60">
        <f t="shared" si="76"/>
        <v>0</v>
      </c>
      <c r="AS150" s="60">
        <f t="shared" si="77"/>
        <v>0</v>
      </c>
      <c r="AT150" s="60">
        <f t="shared" si="78"/>
        <v>0</v>
      </c>
      <c r="AU150" s="60">
        <f t="shared" si="79"/>
        <v>0</v>
      </c>
      <c r="AV150" s="60">
        <f t="shared" si="80"/>
        <v>0</v>
      </c>
      <c r="AW150" s="60">
        <f t="shared" si="81"/>
        <v>0</v>
      </c>
      <c r="AX150" s="60">
        <f t="shared" si="82"/>
        <v>0</v>
      </c>
      <c r="AY150" s="60">
        <f t="shared" si="83"/>
        <v>10</v>
      </c>
      <c r="AZ150" s="60">
        <f t="shared" si="84"/>
        <v>0</v>
      </c>
      <c r="BA150" s="68">
        <f t="shared" si="85"/>
        <v>0</v>
      </c>
      <c r="BB150" s="62">
        <f t="shared" si="86"/>
        <v>0</v>
      </c>
      <c r="BC150" s="63">
        <f t="shared" si="87"/>
        <v>0</v>
      </c>
      <c r="BD150" s="63">
        <f t="shared" si="88"/>
        <v>0</v>
      </c>
      <c r="BE150" s="63">
        <f t="shared" si="89"/>
        <v>0</v>
      </c>
      <c r="BF150" s="63">
        <f t="shared" si="90"/>
        <v>0</v>
      </c>
      <c r="BG150" s="63">
        <f t="shared" si="91"/>
        <v>0</v>
      </c>
      <c r="BH150" s="63">
        <f t="shared" si="92"/>
        <v>0</v>
      </c>
      <c r="BI150" s="63">
        <f t="shared" si="93"/>
        <v>0</v>
      </c>
      <c r="BJ150" s="63">
        <f t="shared" si="94"/>
        <v>0</v>
      </c>
      <c r="BK150" s="63">
        <f t="shared" si="95"/>
        <v>1</v>
      </c>
      <c r="BL150" s="63">
        <f t="shared" si="96"/>
        <v>0</v>
      </c>
      <c r="BM150" s="64">
        <f t="shared" si="97"/>
        <v>0</v>
      </c>
    </row>
    <row r="151" spans="12:65" hidden="1">
      <c r="L151" t="s">
        <v>41</v>
      </c>
      <c r="M151" t="s">
        <v>77</v>
      </c>
      <c r="N151" s="55">
        <v>1275.8208955223879</v>
      </c>
      <c r="O151" s="55">
        <v>11.343283582089551</v>
      </c>
      <c r="P151" s="55">
        <v>818.16716417910447</v>
      </c>
      <c r="Q151" s="55">
        <v>224.32835820895519</v>
      </c>
      <c r="R151" s="55">
        <v>999.99999999999989</v>
      </c>
      <c r="S151" s="55">
        <v>5.3432835820895512</v>
      </c>
      <c r="T151" s="55">
        <v>737.01492537313413</v>
      </c>
      <c r="U151" s="55">
        <v>76.119402985074629</v>
      </c>
      <c r="V151">
        <v>605.97014925373128</v>
      </c>
      <c r="W151" s="55">
        <v>2.3880597014925371</v>
      </c>
      <c r="X151" s="55">
        <v>202.68656716417911</v>
      </c>
      <c r="Y151" s="55">
        <v>8.9552238805970141</v>
      </c>
      <c r="Z151" s="56">
        <v>2628.3582089552237</v>
      </c>
      <c r="AA151" s="56"/>
      <c r="AB151" s="56">
        <v>188.35820895522386</v>
      </c>
      <c r="AD151">
        <v>1316.4179104477612</v>
      </c>
      <c r="AF151">
        <v>760.44776119402968</v>
      </c>
      <c r="AG151">
        <v>10.149253731343283</v>
      </c>
      <c r="AH151">
        <v>107.46268656716417</v>
      </c>
      <c r="AJ151">
        <v>377.76119402985074</v>
      </c>
      <c r="AK151">
        <v>29.850746268656714</v>
      </c>
      <c r="AN151">
        <v>20.8955223880597</v>
      </c>
      <c r="AO151">
        <v>10407.838805970148</v>
      </c>
      <c r="AP151" s="58">
        <f t="shared" si="74"/>
        <v>2.3880597014925371</v>
      </c>
      <c r="AQ151" s="60">
        <f t="shared" si="75"/>
        <v>69.850746268656707</v>
      </c>
      <c r="AR151" s="60">
        <f t="shared" si="76"/>
        <v>1529.2537313432831</v>
      </c>
      <c r="AS151" s="60">
        <f t="shared" si="77"/>
        <v>4658.2089552238804</v>
      </c>
      <c r="AT151" s="60">
        <f t="shared" si="78"/>
        <v>5.3432835820895512</v>
      </c>
      <c r="AU151" s="60">
        <f t="shared" si="79"/>
        <v>76.119402985074629</v>
      </c>
      <c r="AV151" s="60">
        <f t="shared" si="80"/>
        <v>737.01492537313413</v>
      </c>
      <c r="AW151" s="60">
        <f t="shared" si="81"/>
        <v>999.99999999999989</v>
      </c>
      <c r="AX151" s="60">
        <f t="shared" si="82"/>
        <v>11.343283582089551</v>
      </c>
      <c r="AY151" s="60">
        <f t="shared" si="83"/>
        <v>224.32835820895519</v>
      </c>
      <c r="AZ151" s="60">
        <f t="shared" si="84"/>
        <v>818.16716417910447</v>
      </c>
      <c r="BA151" s="68">
        <f t="shared" si="85"/>
        <v>1275.8208955223879</v>
      </c>
      <c r="BB151" s="62">
        <f t="shared" si="86"/>
        <v>2.2944818285643484E-4</v>
      </c>
      <c r="BC151" s="63">
        <f t="shared" si="87"/>
        <v>6.7113593485507187E-3</v>
      </c>
      <c r="BD151" s="63">
        <f t="shared" si="88"/>
        <v>0.14693288009668942</v>
      </c>
      <c r="BE151" s="63">
        <f t="shared" si="89"/>
        <v>0.44756736168433325</v>
      </c>
      <c r="BF151" s="63">
        <f t="shared" si="90"/>
        <v>5.1339030914127287E-4</v>
      </c>
      <c r="BG151" s="63">
        <f t="shared" si="91"/>
        <v>7.3136608285488619E-3</v>
      </c>
      <c r="BH151" s="63">
        <f t="shared" si="92"/>
        <v>7.0813445434067188E-2</v>
      </c>
      <c r="BI151" s="63">
        <f t="shared" si="93"/>
        <v>9.6081426571132084E-2</v>
      </c>
      <c r="BJ151" s="63">
        <f t="shared" si="94"/>
        <v>1.0898788685680654E-3</v>
      </c>
      <c r="BK151" s="63">
        <f t="shared" si="95"/>
        <v>2.1553788677076347E-2</v>
      </c>
      <c r="BL151" s="63">
        <f t="shared" si="96"/>
        <v>7.8610668307986006E-2</v>
      </c>
      <c r="BM151" s="64">
        <f t="shared" si="97"/>
        <v>0.12258269169105031</v>
      </c>
    </row>
    <row r="152" spans="12:65" hidden="1">
      <c r="L152" t="s">
        <v>45</v>
      </c>
      <c r="M152" t="s">
        <v>7</v>
      </c>
      <c r="N152" s="55">
        <f>SUM(N153:N157)</f>
        <v>0</v>
      </c>
      <c r="O152" s="55">
        <f t="shared" ref="O152:AO152" si="101">SUM(O153:O157)</f>
        <v>10.833333333333334</v>
      </c>
      <c r="P152" s="55">
        <f t="shared" si="101"/>
        <v>434.54262931915758</v>
      </c>
      <c r="Q152" s="55">
        <f t="shared" si="101"/>
        <v>80.889388673072986</v>
      </c>
      <c r="R152" s="55">
        <f t="shared" si="101"/>
        <v>0</v>
      </c>
      <c r="S152" s="55">
        <f t="shared" si="101"/>
        <v>1</v>
      </c>
      <c r="T152" s="55">
        <f t="shared" si="101"/>
        <v>202.92835820895519</v>
      </c>
      <c r="U152" s="55">
        <f t="shared" si="101"/>
        <v>173.28895522388061</v>
      </c>
      <c r="V152" s="55">
        <f t="shared" si="101"/>
        <v>0</v>
      </c>
      <c r="W152" s="55">
        <f t="shared" si="101"/>
        <v>6.993424485961798</v>
      </c>
      <c r="X152" s="55">
        <f t="shared" si="101"/>
        <v>0</v>
      </c>
      <c r="Y152" s="55">
        <f t="shared" si="101"/>
        <v>99.779104477611924</v>
      </c>
      <c r="Z152" s="55">
        <f t="shared" si="101"/>
        <v>3044.7761194029849</v>
      </c>
      <c r="AA152" s="55">
        <f t="shared" si="101"/>
        <v>2.3880597014925371</v>
      </c>
      <c r="AB152" s="55">
        <f t="shared" si="101"/>
        <v>234.92537313432834</v>
      </c>
      <c r="AC152" s="55">
        <f t="shared" si="101"/>
        <v>16.417910447761194</v>
      </c>
      <c r="AD152" s="55">
        <f t="shared" si="101"/>
        <v>2179.1044776119402</v>
      </c>
      <c r="AE152" s="55">
        <f t="shared" si="101"/>
        <v>0</v>
      </c>
      <c r="AF152" s="55">
        <f t="shared" si="101"/>
        <v>0</v>
      </c>
      <c r="AG152" s="55">
        <f t="shared" si="101"/>
        <v>22.388059701492537</v>
      </c>
      <c r="AH152" s="55">
        <f t="shared" si="101"/>
        <v>0</v>
      </c>
      <c r="AI152" s="55">
        <f t="shared" si="101"/>
        <v>0</v>
      </c>
      <c r="AJ152" s="55">
        <f t="shared" si="101"/>
        <v>0</v>
      </c>
      <c r="AK152" s="55">
        <f t="shared" si="101"/>
        <v>0</v>
      </c>
      <c r="AL152" s="55">
        <f t="shared" si="101"/>
        <v>0</v>
      </c>
      <c r="AM152" s="55">
        <f t="shared" si="101"/>
        <v>0</v>
      </c>
      <c r="AN152" s="55">
        <f t="shared" si="101"/>
        <v>0</v>
      </c>
      <c r="AO152" s="55">
        <f t="shared" si="101"/>
        <v>6510.2551937219732</v>
      </c>
      <c r="AP152" s="58">
        <f t="shared" si="74"/>
        <v>9.3814841874543351</v>
      </c>
      <c r="AQ152" s="60">
        <f t="shared" si="75"/>
        <v>138.58507462686566</v>
      </c>
      <c r="AR152" s="60">
        <f t="shared" si="76"/>
        <v>234.92537313432834</v>
      </c>
      <c r="AS152" s="60">
        <f t="shared" si="77"/>
        <v>5223.8805970149251</v>
      </c>
      <c r="AT152" s="60">
        <f t="shared" si="78"/>
        <v>1</v>
      </c>
      <c r="AU152" s="60">
        <f t="shared" si="79"/>
        <v>173.28895522388061</v>
      </c>
      <c r="AV152" s="60">
        <f t="shared" si="80"/>
        <v>202.92835820895519</v>
      </c>
      <c r="AW152" s="60">
        <f t="shared" si="81"/>
        <v>0</v>
      </c>
      <c r="AX152" s="60">
        <f t="shared" si="82"/>
        <v>10.833333333333334</v>
      </c>
      <c r="AY152" s="60">
        <f t="shared" si="83"/>
        <v>80.889388673072986</v>
      </c>
      <c r="AZ152" s="60">
        <f t="shared" si="84"/>
        <v>434.54262931915758</v>
      </c>
      <c r="BA152" s="68">
        <f t="shared" si="85"/>
        <v>0</v>
      </c>
      <c r="BB152" s="62">
        <f t="shared" si="86"/>
        <v>1.4410317120135583E-3</v>
      </c>
      <c r="BC152" s="63">
        <f t="shared" si="87"/>
        <v>2.128719543290826E-2</v>
      </c>
      <c r="BD152" s="63">
        <f t="shared" si="88"/>
        <v>3.608543231314091E-2</v>
      </c>
      <c r="BE152" s="63">
        <f t="shared" si="89"/>
        <v>0.80240796121977886</v>
      </c>
      <c r="BF152" s="63">
        <f t="shared" si="90"/>
        <v>1.5360380971921481E-4</v>
      </c>
      <c r="BG152" s="63">
        <f t="shared" si="91"/>
        <v>2.6617843704650493E-2</v>
      </c>
      <c r="BH152" s="63">
        <f t="shared" si="92"/>
        <v>3.1170568920961018E-2</v>
      </c>
      <c r="BI152" s="63">
        <f t="shared" si="93"/>
        <v>0</v>
      </c>
      <c r="BJ152" s="63">
        <f t="shared" si="94"/>
        <v>1.6640412719581606E-3</v>
      </c>
      <c r="BK152" s="63">
        <f t="shared" si="95"/>
        <v>1.2424918266042313E-2</v>
      </c>
      <c r="BL152" s="63">
        <f t="shared" si="96"/>
        <v>6.6747403348827186E-2</v>
      </c>
      <c r="BM152" s="64">
        <f t="shared" si="97"/>
        <v>0</v>
      </c>
    </row>
    <row r="153" spans="12:65" hidden="1">
      <c r="L153" t="s">
        <v>45</v>
      </c>
      <c r="M153" t="s">
        <v>75</v>
      </c>
      <c r="N153" s="55"/>
      <c r="O153" s="55"/>
      <c r="P153" s="55">
        <v>60.273972602739725</v>
      </c>
      <c r="Q153" s="55">
        <v>15.068493150684931</v>
      </c>
      <c r="R153" s="55"/>
      <c r="S153" s="55"/>
      <c r="T153" s="55"/>
      <c r="U153" s="55"/>
      <c r="W153" s="55"/>
      <c r="X153" s="55"/>
      <c r="Y153" s="55"/>
      <c r="Z153" s="56"/>
      <c r="AA153" s="56"/>
      <c r="AB153" s="56"/>
      <c r="AO153">
        <v>75.342465753424662</v>
      </c>
      <c r="AP153" s="58">
        <f t="shared" si="74"/>
        <v>0</v>
      </c>
      <c r="AQ153" s="60">
        <f t="shared" si="75"/>
        <v>0</v>
      </c>
      <c r="AR153" s="60">
        <f t="shared" si="76"/>
        <v>0</v>
      </c>
      <c r="AS153" s="60">
        <f t="shared" si="77"/>
        <v>0</v>
      </c>
      <c r="AT153" s="60">
        <f t="shared" si="78"/>
        <v>0</v>
      </c>
      <c r="AU153" s="60">
        <f t="shared" si="79"/>
        <v>0</v>
      </c>
      <c r="AV153" s="60">
        <f t="shared" si="80"/>
        <v>0</v>
      </c>
      <c r="AW153" s="60">
        <f t="shared" si="81"/>
        <v>0</v>
      </c>
      <c r="AX153" s="60">
        <f t="shared" si="82"/>
        <v>0</v>
      </c>
      <c r="AY153" s="60">
        <f t="shared" si="83"/>
        <v>15.068493150684931</v>
      </c>
      <c r="AZ153" s="60">
        <f t="shared" si="84"/>
        <v>60.273972602739725</v>
      </c>
      <c r="BA153" s="68">
        <f t="shared" si="85"/>
        <v>0</v>
      </c>
      <c r="BB153" s="62">
        <f t="shared" si="86"/>
        <v>0</v>
      </c>
      <c r="BC153" s="63">
        <f t="shared" si="87"/>
        <v>0</v>
      </c>
      <c r="BD153" s="63">
        <f t="shared" si="88"/>
        <v>0</v>
      </c>
      <c r="BE153" s="63">
        <f t="shared" si="89"/>
        <v>0</v>
      </c>
      <c r="BF153" s="63">
        <f t="shared" si="90"/>
        <v>0</v>
      </c>
      <c r="BG153" s="63">
        <f t="shared" si="91"/>
        <v>0</v>
      </c>
      <c r="BH153" s="63">
        <f t="shared" si="92"/>
        <v>0</v>
      </c>
      <c r="BI153" s="63">
        <f t="shared" si="93"/>
        <v>0</v>
      </c>
      <c r="BJ153" s="63">
        <f t="shared" si="94"/>
        <v>0</v>
      </c>
      <c r="BK153" s="63">
        <f t="shared" si="95"/>
        <v>0.19999999999999998</v>
      </c>
      <c r="BL153" s="63">
        <f t="shared" si="96"/>
        <v>0.79999999999999993</v>
      </c>
      <c r="BM153" s="64">
        <f t="shared" si="97"/>
        <v>0</v>
      </c>
    </row>
    <row r="154" spans="12:65" hidden="1">
      <c r="L154" t="s">
        <v>45</v>
      </c>
      <c r="M154" t="s">
        <v>76</v>
      </c>
      <c r="N154" s="55"/>
      <c r="O154" s="55">
        <v>3.4</v>
      </c>
      <c r="P154" s="55"/>
      <c r="Q154" s="55"/>
      <c r="R154" s="55"/>
      <c r="S154" s="55"/>
      <c r="T154" s="55">
        <v>28.6</v>
      </c>
      <c r="U154" s="55">
        <v>57.080000000000005</v>
      </c>
      <c r="W154" s="55"/>
      <c r="X154" s="55"/>
      <c r="Y154" s="55">
        <v>17.600000000000001</v>
      </c>
      <c r="Z154" s="56"/>
      <c r="AA154" s="56"/>
      <c r="AB154" s="56"/>
      <c r="AO154">
        <v>106.68</v>
      </c>
      <c r="AP154" s="58">
        <f t="shared" si="74"/>
        <v>0</v>
      </c>
      <c r="AQ154" s="60">
        <f t="shared" si="75"/>
        <v>17.600000000000001</v>
      </c>
      <c r="AR154" s="60">
        <f t="shared" si="76"/>
        <v>0</v>
      </c>
      <c r="AS154" s="60">
        <f t="shared" si="77"/>
        <v>0</v>
      </c>
      <c r="AT154" s="60">
        <f t="shared" si="78"/>
        <v>0</v>
      </c>
      <c r="AU154" s="60">
        <f t="shared" si="79"/>
        <v>57.080000000000005</v>
      </c>
      <c r="AV154" s="60">
        <f t="shared" si="80"/>
        <v>28.6</v>
      </c>
      <c r="AW154" s="60">
        <f t="shared" si="81"/>
        <v>0</v>
      </c>
      <c r="AX154" s="60">
        <f t="shared" si="82"/>
        <v>3.4</v>
      </c>
      <c r="AY154" s="60">
        <f t="shared" si="83"/>
        <v>0</v>
      </c>
      <c r="AZ154" s="60">
        <f t="shared" si="84"/>
        <v>0</v>
      </c>
      <c r="BA154" s="68">
        <f t="shared" si="85"/>
        <v>0</v>
      </c>
      <c r="BB154" s="62">
        <f t="shared" si="86"/>
        <v>0</v>
      </c>
      <c r="BC154" s="63">
        <f t="shared" si="87"/>
        <v>0.16497937757780279</v>
      </c>
      <c r="BD154" s="63">
        <f t="shared" si="88"/>
        <v>0</v>
      </c>
      <c r="BE154" s="63">
        <f t="shared" si="89"/>
        <v>0</v>
      </c>
      <c r="BF154" s="63">
        <f t="shared" si="90"/>
        <v>0</v>
      </c>
      <c r="BG154" s="63">
        <f t="shared" si="91"/>
        <v>0.53505811773528311</v>
      </c>
      <c r="BH154" s="63">
        <f t="shared" si="92"/>
        <v>0.2680914885639295</v>
      </c>
      <c r="BI154" s="63">
        <f t="shared" si="93"/>
        <v>0</v>
      </c>
      <c r="BJ154" s="63">
        <f t="shared" si="94"/>
        <v>3.1871016122984624E-2</v>
      </c>
      <c r="BK154" s="63">
        <f t="shared" si="95"/>
        <v>0</v>
      </c>
      <c r="BL154" s="63">
        <f t="shared" si="96"/>
        <v>0</v>
      </c>
      <c r="BM154" s="64">
        <f t="shared" si="97"/>
        <v>0</v>
      </c>
    </row>
    <row r="155" spans="12:65" hidden="1">
      <c r="L155" t="s">
        <v>45</v>
      </c>
      <c r="M155" t="s">
        <v>78</v>
      </c>
      <c r="N155" s="55"/>
      <c r="O155" s="55"/>
      <c r="P155" s="55"/>
      <c r="Q155" s="55"/>
      <c r="R155" s="55"/>
      <c r="S155" s="55"/>
      <c r="T155" s="55"/>
      <c r="U155" s="55"/>
      <c r="W155" s="55">
        <v>2.0979020979020975</v>
      </c>
      <c r="X155" s="55"/>
      <c r="Y155" s="55"/>
      <c r="Z155" s="56"/>
      <c r="AA155" s="56"/>
      <c r="AB155" s="56"/>
      <c r="AO155">
        <v>2.0979020979020975</v>
      </c>
      <c r="AP155" s="58">
        <f t="shared" si="74"/>
        <v>2.0979020979020975</v>
      </c>
      <c r="AQ155" s="60">
        <f t="shared" si="75"/>
        <v>0</v>
      </c>
      <c r="AR155" s="60">
        <f t="shared" si="76"/>
        <v>0</v>
      </c>
      <c r="AS155" s="60">
        <f t="shared" si="77"/>
        <v>0</v>
      </c>
      <c r="AT155" s="60">
        <f t="shared" si="78"/>
        <v>0</v>
      </c>
      <c r="AU155" s="60">
        <f t="shared" si="79"/>
        <v>0</v>
      </c>
      <c r="AV155" s="60">
        <f t="shared" si="80"/>
        <v>0</v>
      </c>
      <c r="AW155" s="60">
        <f t="shared" si="81"/>
        <v>0</v>
      </c>
      <c r="AX155" s="60">
        <f t="shared" si="82"/>
        <v>0</v>
      </c>
      <c r="AY155" s="60">
        <f t="shared" si="83"/>
        <v>0</v>
      </c>
      <c r="AZ155" s="60">
        <f t="shared" si="84"/>
        <v>0</v>
      </c>
      <c r="BA155" s="68">
        <f t="shared" si="85"/>
        <v>0</v>
      </c>
      <c r="BB155" s="62">
        <f t="shared" si="86"/>
        <v>1</v>
      </c>
      <c r="BC155" s="63">
        <f t="shared" si="87"/>
        <v>0</v>
      </c>
      <c r="BD155" s="63">
        <f t="shared" si="88"/>
        <v>0</v>
      </c>
      <c r="BE155" s="63">
        <f t="shared" si="89"/>
        <v>0</v>
      </c>
      <c r="BF155" s="63">
        <f t="shared" si="90"/>
        <v>0</v>
      </c>
      <c r="BG155" s="63">
        <f t="shared" si="91"/>
        <v>0</v>
      </c>
      <c r="BH155" s="63">
        <f t="shared" si="92"/>
        <v>0</v>
      </c>
      <c r="BI155" s="63">
        <f t="shared" si="93"/>
        <v>0</v>
      </c>
      <c r="BJ155" s="63">
        <f t="shared" si="94"/>
        <v>0</v>
      </c>
      <c r="BK155" s="63">
        <f t="shared" si="95"/>
        <v>0</v>
      </c>
      <c r="BL155" s="63">
        <f t="shared" si="96"/>
        <v>0</v>
      </c>
      <c r="BM155" s="64">
        <f t="shared" si="97"/>
        <v>0</v>
      </c>
    </row>
    <row r="156" spans="12:65" hidden="1">
      <c r="L156" t="s">
        <v>45</v>
      </c>
      <c r="M156" t="s">
        <v>79</v>
      </c>
      <c r="N156" s="55"/>
      <c r="O156" s="55">
        <v>7.4333333333333336</v>
      </c>
      <c r="P156" s="55"/>
      <c r="Q156" s="55"/>
      <c r="R156" s="55"/>
      <c r="S156" s="55">
        <v>1</v>
      </c>
      <c r="T156" s="55"/>
      <c r="U156" s="55"/>
      <c r="W156" s="55"/>
      <c r="X156" s="55"/>
      <c r="Y156" s="55"/>
      <c r="Z156" s="56"/>
      <c r="AA156" s="56"/>
      <c r="AB156" s="56"/>
      <c r="AO156">
        <v>8.4333333333333336</v>
      </c>
      <c r="AP156" s="58">
        <f t="shared" si="74"/>
        <v>0</v>
      </c>
      <c r="AQ156" s="60">
        <f t="shared" si="75"/>
        <v>0</v>
      </c>
      <c r="AR156" s="60">
        <f t="shared" si="76"/>
        <v>0</v>
      </c>
      <c r="AS156" s="60">
        <f t="shared" si="77"/>
        <v>0</v>
      </c>
      <c r="AT156" s="60">
        <f t="shared" si="78"/>
        <v>1</v>
      </c>
      <c r="AU156" s="60">
        <f t="shared" si="79"/>
        <v>0</v>
      </c>
      <c r="AV156" s="60">
        <f t="shared" si="80"/>
        <v>0</v>
      </c>
      <c r="AW156" s="60">
        <f t="shared" si="81"/>
        <v>0</v>
      </c>
      <c r="AX156" s="60">
        <f t="shared" si="82"/>
        <v>7.4333333333333336</v>
      </c>
      <c r="AY156" s="60">
        <f t="shared" si="83"/>
        <v>0</v>
      </c>
      <c r="AZ156" s="60">
        <f t="shared" si="84"/>
        <v>0</v>
      </c>
      <c r="BA156" s="68">
        <f t="shared" si="85"/>
        <v>0</v>
      </c>
      <c r="BB156" s="62">
        <f t="shared" si="86"/>
        <v>0</v>
      </c>
      <c r="BC156" s="63">
        <f t="shared" si="87"/>
        <v>0</v>
      </c>
      <c r="BD156" s="63">
        <f t="shared" si="88"/>
        <v>0</v>
      </c>
      <c r="BE156" s="63">
        <f t="shared" si="89"/>
        <v>0</v>
      </c>
      <c r="BF156" s="63">
        <f t="shared" si="90"/>
        <v>0.11857707509881422</v>
      </c>
      <c r="BG156" s="63">
        <f t="shared" si="91"/>
        <v>0</v>
      </c>
      <c r="BH156" s="63">
        <f t="shared" si="92"/>
        <v>0</v>
      </c>
      <c r="BI156" s="63">
        <f t="shared" si="93"/>
        <v>0</v>
      </c>
      <c r="BJ156" s="63">
        <f t="shared" si="94"/>
        <v>0.88142292490118579</v>
      </c>
      <c r="BK156" s="63">
        <f t="shared" si="95"/>
        <v>0</v>
      </c>
      <c r="BL156" s="63">
        <f t="shared" si="96"/>
        <v>0</v>
      </c>
      <c r="BM156" s="64">
        <f t="shared" si="97"/>
        <v>0</v>
      </c>
    </row>
    <row r="157" spans="12:65" hidden="1">
      <c r="L157" t="s">
        <v>45</v>
      </c>
      <c r="M157" t="s">
        <v>77</v>
      </c>
      <c r="N157" s="55"/>
      <c r="O157" s="55"/>
      <c r="P157" s="55">
        <v>374.26865671641787</v>
      </c>
      <c r="Q157" s="55">
        <v>65.820895522388057</v>
      </c>
      <c r="R157" s="55"/>
      <c r="S157" s="55"/>
      <c r="T157" s="55">
        <v>174.32835820895519</v>
      </c>
      <c r="U157" s="55">
        <v>116.20895522388059</v>
      </c>
      <c r="W157" s="55">
        <v>4.8955223880597005</v>
      </c>
      <c r="X157" s="55"/>
      <c r="Y157" s="55">
        <v>82.179104477611929</v>
      </c>
      <c r="Z157" s="56">
        <v>3044.7761194029849</v>
      </c>
      <c r="AA157" s="56">
        <v>2.3880597014925371</v>
      </c>
      <c r="AB157" s="56">
        <v>234.92537313432834</v>
      </c>
      <c r="AC157">
        <v>16.417910447761194</v>
      </c>
      <c r="AD157">
        <v>2179.1044776119402</v>
      </c>
      <c r="AG157">
        <v>22.388059701492537</v>
      </c>
      <c r="AO157">
        <v>6317.7014925373132</v>
      </c>
      <c r="AP157" s="58">
        <f t="shared" si="74"/>
        <v>7.2835820895522376</v>
      </c>
      <c r="AQ157" s="60">
        <f t="shared" si="75"/>
        <v>120.98507462686567</v>
      </c>
      <c r="AR157" s="60">
        <f t="shared" si="76"/>
        <v>234.92537313432834</v>
      </c>
      <c r="AS157" s="60">
        <f t="shared" si="77"/>
        <v>5223.8805970149251</v>
      </c>
      <c r="AT157" s="60">
        <f t="shared" si="78"/>
        <v>0</v>
      </c>
      <c r="AU157" s="60">
        <f t="shared" si="79"/>
        <v>116.20895522388059</v>
      </c>
      <c r="AV157" s="60">
        <f t="shared" si="80"/>
        <v>174.32835820895519</v>
      </c>
      <c r="AW157" s="60">
        <f t="shared" si="81"/>
        <v>0</v>
      </c>
      <c r="AX157" s="60">
        <f t="shared" si="82"/>
        <v>0</v>
      </c>
      <c r="AY157" s="60">
        <f t="shared" si="83"/>
        <v>65.820895522388057</v>
      </c>
      <c r="AZ157" s="60">
        <f t="shared" si="84"/>
        <v>374.26865671641787</v>
      </c>
      <c r="BA157" s="68">
        <f t="shared" si="85"/>
        <v>0</v>
      </c>
      <c r="BB157" s="62">
        <f t="shared" si="86"/>
        <v>1.1528848107426183E-3</v>
      </c>
      <c r="BC157" s="63">
        <f t="shared" si="87"/>
        <v>1.9150172696474725E-2</v>
      </c>
      <c r="BD157" s="63">
        <f t="shared" si="88"/>
        <v>3.7185260084198389E-2</v>
      </c>
      <c r="BE157" s="63">
        <f t="shared" si="89"/>
        <v>0.82686410606540262</v>
      </c>
      <c r="BF157" s="63">
        <f t="shared" si="90"/>
        <v>0</v>
      </c>
      <c r="BG157" s="63">
        <f t="shared" si="91"/>
        <v>1.8394182656643498E-2</v>
      </c>
      <c r="BH157" s="63">
        <f t="shared" si="92"/>
        <v>2.7593636453839717E-2</v>
      </c>
      <c r="BI157" s="63">
        <f t="shared" si="93"/>
        <v>0</v>
      </c>
      <c r="BJ157" s="63">
        <f t="shared" si="94"/>
        <v>0</v>
      </c>
      <c r="BK157" s="63">
        <f t="shared" si="95"/>
        <v>1.0418487736424072E-2</v>
      </c>
      <c r="BL157" s="63">
        <f t="shared" si="96"/>
        <v>5.9241269496274382E-2</v>
      </c>
      <c r="BM157" s="64">
        <f t="shared" si="97"/>
        <v>0</v>
      </c>
    </row>
    <row r="158" spans="12:65" hidden="1">
      <c r="L158" t="s">
        <v>42</v>
      </c>
      <c r="M158" t="s">
        <v>7</v>
      </c>
      <c r="N158" s="55">
        <f>SUM(N159:N163)</f>
        <v>2000.3066857493359</v>
      </c>
      <c r="O158" s="55">
        <f t="shared" ref="O158:AO158" si="102">SUM(O159:O163)</f>
        <v>353.61585081585031</v>
      </c>
      <c r="P158" s="55">
        <f t="shared" si="102"/>
        <v>590.71191985279074</v>
      </c>
      <c r="Q158" s="55">
        <f t="shared" si="102"/>
        <v>182.44502576684545</v>
      </c>
      <c r="R158" s="55">
        <f t="shared" si="102"/>
        <v>822.1343283582089</v>
      </c>
      <c r="S158" s="55">
        <f t="shared" si="102"/>
        <v>351.84898936679815</v>
      </c>
      <c r="T158" s="55">
        <f t="shared" si="102"/>
        <v>524.84502146800241</v>
      </c>
      <c r="U158" s="55">
        <f t="shared" si="102"/>
        <v>861.87828696349641</v>
      </c>
      <c r="V158" s="55">
        <f t="shared" si="102"/>
        <v>0</v>
      </c>
      <c r="W158" s="55">
        <f t="shared" si="102"/>
        <v>13.938461538461539</v>
      </c>
      <c r="X158" s="55">
        <f t="shared" si="102"/>
        <v>684.48059701492537</v>
      </c>
      <c r="Y158" s="55">
        <f t="shared" si="102"/>
        <v>403.60743489183068</v>
      </c>
      <c r="Z158" s="55">
        <f t="shared" si="102"/>
        <v>0</v>
      </c>
      <c r="AA158" s="55">
        <f t="shared" si="102"/>
        <v>0</v>
      </c>
      <c r="AB158" s="55">
        <f t="shared" si="102"/>
        <v>866.91940298507438</v>
      </c>
      <c r="AC158" s="55">
        <f t="shared" si="102"/>
        <v>48.558208955223876</v>
      </c>
      <c r="AD158" s="55">
        <f t="shared" si="102"/>
        <v>0</v>
      </c>
      <c r="AE158" s="55">
        <f t="shared" si="102"/>
        <v>3.8805970149253732</v>
      </c>
      <c r="AF158" s="55">
        <f t="shared" si="102"/>
        <v>331.1044776119403</v>
      </c>
      <c r="AG158" s="55">
        <f t="shared" si="102"/>
        <v>442.3582089552238</v>
      </c>
      <c r="AH158" s="55">
        <f t="shared" si="102"/>
        <v>122.38805970149254</v>
      </c>
      <c r="AI158" s="55">
        <f t="shared" si="102"/>
        <v>0</v>
      </c>
      <c r="AJ158" s="55">
        <f t="shared" si="102"/>
        <v>92.238805970149244</v>
      </c>
      <c r="AK158" s="55">
        <f t="shared" si="102"/>
        <v>60.208955223880594</v>
      </c>
      <c r="AL158" s="55">
        <f t="shared" si="102"/>
        <v>0</v>
      </c>
      <c r="AM158" s="55">
        <f t="shared" si="102"/>
        <v>0</v>
      </c>
      <c r="AN158" s="55">
        <f t="shared" si="102"/>
        <v>20.298507462686565</v>
      </c>
      <c r="AO158" s="55">
        <f t="shared" si="102"/>
        <v>8777.7678256671425</v>
      </c>
      <c r="AP158" s="58">
        <f t="shared" si="74"/>
        <v>17.819058553386913</v>
      </c>
      <c r="AQ158" s="60">
        <f t="shared" si="75"/>
        <v>975.03131548884562</v>
      </c>
      <c r="AR158" s="60">
        <f t="shared" si="76"/>
        <v>1974.7432835820891</v>
      </c>
      <c r="AS158" s="60">
        <f t="shared" si="77"/>
        <v>122.38805970149254</v>
      </c>
      <c r="AT158" s="60">
        <f t="shared" si="78"/>
        <v>351.84898936679815</v>
      </c>
      <c r="AU158" s="60">
        <f t="shared" si="79"/>
        <v>861.87828696349641</v>
      </c>
      <c r="AV158" s="60">
        <f t="shared" si="80"/>
        <v>524.84502146800241</v>
      </c>
      <c r="AW158" s="60">
        <f t="shared" si="81"/>
        <v>822.1343283582089</v>
      </c>
      <c r="AX158" s="60">
        <f t="shared" si="82"/>
        <v>353.61585081585031</v>
      </c>
      <c r="AY158" s="60">
        <f t="shared" si="83"/>
        <v>182.44502576684545</v>
      </c>
      <c r="AZ158" s="60">
        <f t="shared" si="84"/>
        <v>590.71191985279074</v>
      </c>
      <c r="BA158" s="68">
        <f t="shared" si="85"/>
        <v>2000.3066857493359</v>
      </c>
      <c r="BB158" s="62">
        <f t="shared" si="86"/>
        <v>2.0300216304744425E-3</v>
      </c>
      <c r="BC158" s="63">
        <f t="shared" si="87"/>
        <v>0.11107964289483126</v>
      </c>
      <c r="BD158" s="63">
        <f t="shared" si="88"/>
        <v>0.22497100889450802</v>
      </c>
      <c r="BE158" s="63">
        <f t="shared" si="89"/>
        <v>1.3942959318611345E-2</v>
      </c>
      <c r="BF158" s="63">
        <f t="shared" si="90"/>
        <v>4.0084107526511883E-2</v>
      </c>
      <c r="BG158" s="63">
        <f t="shared" si="91"/>
        <v>9.8188776928374785E-2</v>
      </c>
      <c r="BH158" s="63">
        <f t="shared" si="92"/>
        <v>5.9792538592020945E-2</v>
      </c>
      <c r="BI158" s="63">
        <f t="shared" si="93"/>
        <v>9.3660979042325454E-2</v>
      </c>
      <c r="BJ158" s="63">
        <f t="shared" si="94"/>
        <v>4.0285395767912582E-2</v>
      </c>
      <c r="BK158" s="63">
        <f t="shared" si="95"/>
        <v>2.0784899918787604E-2</v>
      </c>
      <c r="BL158" s="63">
        <f t="shared" si="96"/>
        <v>6.7296370966373156E-2</v>
      </c>
      <c r="BM158" s="64">
        <f t="shared" si="97"/>
        <v>0.2278832985192685</v>
      </c>
    </row>
    <row r="159" spans="12:65" hidden="1">
      <c r="L159" t="s">
        <v>42</v>
      </c>
      <c r="M159" t="s">
        <v>75</v>
      </c>
      <c r="N159" s="55">
        <v>1746.5753424657537</v>
      </c>
      <c r="O159" s="55"/>
      <c r="P159" s="55">
        <v>64.38356164383562</v>
      </c>
      <c r="Q159" s="55">
        <v>8.2191780821917817</v>
      </c>
      <c r="R159" s="55"/>
      <c r="S159" s="55">
        <v>4.9315068493150687</v>
      </c>
      <c r="T159" s="55">
        <v>127.39726027397261</v>
      </c>
      <c r="U159" s="55">
        <v>25.890410958904113</v>
      </c>
      <c r="W159" s="55"/>
      <c r="X159" s="55"/>
      <c r="Y159" s="55">
        <v>7.9452054794520546</v>
      </c>
      <c r="Z159" s="56"/>
      <c r="AA159" s="56"/>
      <c r="AB159" s="56"/>
      <c r="AO159">
        <v>1985.3424657534249</v>
      </c>
      <c r="AP159" s="58">
        <f t="shared" si="74"/>
        <v>0</v>
      </c>
      <c r="AQ159" s="60">
        <f t="shared" si="75"/>
        <v>7.9452054794520546</v>
      </c>
      <c r="AR159" s="60">
        <f t="shared" si="76"/>
        <v>0</v>
      </c>
      <c r="AS159" s="60">
        <f t="shared" si="77"/>
        <v>0</v>
      </c>
      <c r="AT159" s="60">
        <f t="shared" si="78"/>
        <v>4.9315068493150687</v>
      </c>
      <c r="AU159" s="60">
        <f t="shared" si="79"/>
        <v>25.890410958904113</v>
      </c>
      <c r="AV159" s="60">
        <f t="shared" si="80"/>
        <v>127.39726027397261</v>
      </c>
      <c r="AW159" s="60">
        <f t="shared" si="81"/>
        <v>0</v>
      </c>
      <c r="AX159" s="60">
        <f t="shared" si="82"/>
        <v>0</v>
      </c>
      <c r="AY159" s="60">
        <f t="shared" si="83"/>
        <v>8.2191780821917817</v>
      </c>
      <c r="AZ159" s="60">
        <f t="shared" si="84"/>
        <v>64.38356164383562</v>
      </c>
      <c r="BA159" s="68">
        <f t="shared" si="85"/>
        <v>1746.5753424657537</v>
      </c>
      <c r="BB159" s="62">
        <f t="shared" si="86"/>
        <v>0</v>
      </c>
      <c r="BC159" s="63">
        <f t="shared" si="87"/>
        <v>4.0019319671565573E-3</v>
      </c>
      <c r="BD159" s="63">
        <f t="shared" si="88"/>
        <v>0</v>
      </c>
      <c r="BE159" s="63">
        <f t="shared" si="89"/>
        <v>0</v>
      </c>
      <c r="BF159" s="63">
        <f t="shared" si="90"/>
        <v>2.4839577727178634E-3</v>
      </c>
      <c r="BG159" s="63">
        <f t="shared" si="91"/>
        <v>1.3040778306768785E-2</v>
      </c>
      <c r="BH159" s="63">
        <f t="shared" si="92"/>
        <v>6.416890912854481E-2</v>
      </c>
      <c r="BI159" s="63">
        <f t="shared" si="93"/>
        <v>0</v>
      </c>
      <c r="BJ159" s="63">
        <f t="shared" si="94"/>
        <v>0</v>
      </c>
      <c r="BK159" s="63">
        <f t="shared" si="95"/>
        <v>4.1399296211964394E-3</v>
      </c>
      <c r="BL159" s="63">
        <f t="shared" si="96"/>
        <v>3.2429448699372108E-2</v>
      </c>
      <c r="BM159" s="64">
        <f t="shared" si="97"/>
        <v>0.87973504450424345</v>
      </c>
    </row>
    <row r="160" spans="12:65" hidden="1">
      <c r="L160" t="s">
        <v>42</v>
      </c>
      <c r="M160" t="s">
        <v>76</v>
      </c>
      <c r="N160" s="55"/>
      <c r="O160" s="55"/>
      <c r="P160" s="55">
        <v>392</v>
      </c>
      <c r="Q160" s="55">
        <v>68.78</v>
      </c>
      <c r="R160" s="55">
        <v>649</v>
      </c>
      <c r="S160" s="55">
        <v>3.5999999999999996</v>
      </c>
      <c r="T160" s="55">
        <v>187</v>
      </c>
      <c r="U160" s="55">
        <v>656.63999999999987</v>
      </c>
      <c r="W160" s="55">
        <v>8.4</v>
      </c>
      <c r="X160" s="55">
        <v>120.6</v>
      </c>
      <c r="Y160" s="55">
        <v>252.22</v>
      </c>
      <c r="Z160" s="56"/>
      <c r="AA160" s="56"/>
      <c r="AB160" s="56">
        <v>250.8</v>
      </c>
      <c r="AC160">
        <v>20.2</v>
      </c>
      <c r="AO160">
        <v>2609.2399999999998</v>
      </c>
      <c r="AP160" s="58">
        <f t="shared" si="74"/>
        <v>8.4</v>
      </c>
      <c r="AQ160" s="60">
        <f t="shared" si="75"/>
        <v>272.42</v>
      </c>
      <c r="AR160" s="60">
        <f t="shared" si="76"/>
        <v>371.4</v>
      </c>
      <c r="AS160" s="60">
        <f t="shared" si="77"/>
        <v>0</v>
      </c>
      <c r="AT160" s="60">
        <f t="shared" si="78"/>
        <v>3.5999999999999996</v>
      </c>
      <c r="AU160" s="60">
        <f t="shared" si="79"/>
        <v>656.63999999999987</v>
      </c>
      <c r="AV160" s="60">
        <f t="shared" si="80"/>
        <v>187</v>
      </c>
      <c r="AW160" s="60">
        <f t="shared" si="81"/>
        <v>649</v>
      </c>
      <c r="AX160" s="60">
        <f t="shared" si="82"/>
        <v>0</v>
      </c>
      <c r="AY160" s="60">
        <f t="shared" si="83"/>
        <v>68.78</v>
      </c>
      <c r="AZ160" s="60">
        <f t="shared" si="84"/>
        <v>392</v>
      </c>
      <c r="BA160" s="68">
        <f t="shared" si="85"/>
        <v>0</v>
      </c>
      <c r="BB160" s="62">
        <f t="shared" si="86"/>
        <v>3.2193282335086083E-3</v>
      </c>
      <c r="BC160" s="63">
        <f t="shared" si="87"/>
        <v>0.10440588063957322</v>
      </c>
      <c r="BD160" s="63">
        <f t="shared" si="88"/>
        <v>0.1423402983244163</v>
      </c>
      <c r="BE160" s="63">
        <f t="shared" si="89"/>
        <v>0</v>
      </c>
      <c r="BF160" s="63">
        <f t="shared" si="90"/>
        <v>1.3797121000751176E-3</v>
      </c>
      <c r="BG160" s="63">
        <f t="shared" si="91"/>
        <v>0.25165948705370145</v>
      </c>
      <c r="BH160" s="63">
        <f t="shared" si="92"/>
        <v>7.1668378531679733E-2</v>
      </c>
      <c r="BI160" s="63">
        <f t="shared" si="93"/>
        <v>0.24873143137465317</v>
      </c>
      <c r="BJ160" s="63">
        <f t="shared" si="94"/>
        <v>0</v>
      </c>
      <c r="BK160" s="63">
        <f t="shared" si="95"/>
        <v>2.6360166178657388E-2</v>
      </c>
      <c r="BL160" s="63">
        <f t="shared" si="96"/>
        <v>0.15023531756373504</v>
      </c>
      <c r="BM160" s="64">
        <f t="shared" si="97"/>
        <v>0</v>
      </c>
    </row>
    <row r="161" spans="12:65" hidden="1">
      <c r="L161" t="s">
        <v>42</v>
      </c>
      <c r="M161" t="s">
        <v>78</v>
      </c>
      <c r="N161" s="55"/>
      <c r="O161" s="55">
        <v>350.28251748251699</v>
      </c>
      <c r="P161" s="55"/>
      <c r="Q161" s="55">
        <v>10.769230769230768</v>
      </c>
      <c r="R161" s="55"/>
      <c r="S161" s="55">
        <v>343.31748251748309</v>
      </c>
      <c r="T161" s="55"/>
      <c r="U161" s="55">
        <v>78.153846153846146</v>
      </c>
      <c r="W161" s="55">
        <v>5.5384615384615383</v>
      </c>
      <c r="X161" s="55"/>
      <c r="Y161" s="55">
        <v>59.860139860139853</v>
      </c>
      <c r="Z161" s="56"/>
      <c r="AA161" s="56"/>
      <c r="AB161" s="56"/>
      <c r="AO161">
        <v>847.92167832167843</v>
      </c>
      <c r="AP161" s="58">
        <f t="shared" si="74"/>
        <v>5.5384615384615383</v>
      </c>
      <c r="AQ161" s="60">
        <f t="shared" si="75"/>
        <v>59.860139860139853</v>
      </c>
      <c r="AR161" s="60">
        <f t="shared" si="76"/>
        <v>0</v>
      </c>
      <c r="AS161" s="60">
        <f t="shared" si="77"/>
        <v>0</v>
      </c>
      <c r="AT161" s="60">
        <f t="shared" si="78"/>
        <v>343.31748251748309</v>
      </c>
      <c r="AU161" s="60">
        <f t="shared" si="79"/>
        <v>78.153846153846146</v>
      </c>
      <c r="AV161" s="60">
        <f t="shared" si="80"/>
        <v>0</v>
      </c>
      <c r="AW161" s="60">
        <f t="shared" si="81"/>
        <v>0</v>
      </c>
      <c r="AX161" s="60">
        <f t="shared" si="82"/>
        <v>350.28251748251699</v>
      </c>
      <c r="AY161" s="60">
        <f t="shared" si="83"/>
        <v>10.769230769230768</v>
      </c>
      <c r="AZ161" s="60">
        <f t="shared" si="84"/>
        <v>0</v>
      </c>
      <c r="BA161" s="68">
        <f t="shared" si="85"/>
        <v>0</v>
      </c>
      <c r="BB161" s="62">
        <f t="shared" si="86"/>
        <v>6.5318079252602813E-3</v>
      </c>
      <c r="BC161" s="63">
        <f t="shared" si="87"/>
        <v>7.0596307879075768E-2</v>
      </c>
      <c r="BD161" s="63">
        <f t="shared" si="88"/>
        <v>0</v>
      </c>
      <c r="BE161" s="63">
        <f t="shared" si="89"/>
        <v>0</v>
      </c>
      <c r="BF161" s="63">
        <f t="shared" si="90"/>
        <v>0.40489291793674104</v>
      </c>
      <c r="BG161" s="63">
        <f t="shared" si="91"/>
        <v>9.2171067389783964E-2</v>
      </c>
      <c r="BH161" s="63">
        <f t="shared" si="92"/>
        <v>0</v>
      </c>
      <c r="BI161" s="63">
        <f t="shared" si="93"/>
        <v>0</v>
      </c>
      <c r="BJ161" s="63">
        <f t="shared" si="94"/>
        <v>0.41310716123668834</v>
      </c>
      <c r="BK161" s="63">
        <f t="shared" si="95"/>
        <v>1.2700737632450547E-2</v>
      </c>
      <c r="BL161" s="63">
        <f t="shared" si="96"/>
        <v>0</v>
      </c>
      <c r="BM161" s="64">
        <f t="shared" si="97"/>
        <v>0</v>
      </c>
    </row>
    <row r="162" spans="12:65" hidden="1">
      <c r="L162" t="s">
        <v>42</v>
      </c>
      <c r="M162" t="s">
        <v>79</v>
      </c>
      <c r="N162" s="55"/>
      <c r="O162" s="55">
        <v>3.3333333333333335</v>
      </c>
      <c r="P162" s="55"/>
      <c r="Q162" s="55">
        <v>13.333333333333334</v>
      </c>
      <c r="R162" s="55"/>
      <c r="S162" s="55"/>
      <c r="T162" s="55"/>
      <c r="U162" s="55"/>
      <c r="W162" s="55"/>
      <c r="X162" s="55"/>
      <c r="Y162" s="55"/>
      <c r="Z162" s="56"/>
      <c r="AA162" s="56"/>
      <c r="AB162" s="56"/>
      <c r="AO162">
        <v>16.666666666666668</v>
      </c>
      <c r="AP162" s="58">
        <f t="shared" si="74"/>
        <v>0</v>
      </c>
      <c r="AQ162" s="60">
        <f t="shared" si="75"/>
        <v>0</v>
      </c>
      <c r="AR162" s="60">
        <f t="shared" si="76"/>
        <v>0</v>
      </c>
      <c r="AS162" s="60">
        <f t="shared" si="77"/>
        <v>0</v>
      </c>
      <c r="AT162" s="60">
        <f t="shared" si="78"/>
        <v>0</v>
      </c>
      <c r="AU162" s="60">
        <f t="shared" si="79"/>
        <v>0</v>
      </c>
      <c r="AV162" s="60">
        <f t="shared" si="80"/>
        <v>0</v>
      </c>
      <c r="AW162" s="60">
        <f t="shared" si="81"/>
        <v>0</v>
      </c>
      <c r="AX162" s="60">
        <f t="shared" si="82"/>
        <v>3.3333333333333335</v>
      </c>
      <c r="AY162" s="60">
        <f t="shared" si="83"/>
        <v>13.333333333333334</v>
      </c>
      <c r="AZ162" s="60">
        <f t="shared" si="84"/>
        <v>0</v>
      </c>
      <c r="BA162" s="68">
        <f t="shared" si="85"/>
        <v>0</v>
      </c>
      <c r="BB162" s="62">
        <f t="shared" si="86"/>
        <v>0</v>
      </c>
      <c r="BC162" s="63">
        <f t="shared" si="87"/>
        <v>0</v>
      </c>
      <c r="BD162" s="63">
        <f t="shared" si="88"/>
        <v>0</v>
      </c>
      <c r="BE162" s="63">
        <f t="shared" si="89"/>
        <v>0</v>
      </c>
      <c r="BF162" s="63">
        <f t="shared" si="90"/>
        <v>0</v>
      </c>
      <c r="BG162" s="63">
        <f t="shared" si="91"/>
        <v>0</v>
      </c>
      <c r="BH162" s="63">
        <f t="shared" si="92"/>
        <v>0</v>
      </c>
      <c r="BI162" s="63">
        <f t="shared" si="93"/>
        <v>0</v>
      </c>
      <c r="BJ162" s="63">
        <f t="shared" si="94"/>
        <v>0.19999999999999998</v>
      </c>
      <c r="BK162" s="63">
        <f t="shared" si="95"/>
        <v>0.79999999999999993</v>
      </c>
      <c r="BL162" s="63">
        <f t="shared" si="96"/>
        <v>0</v>
      </c>
      <c r="BM162" s="64">
        <f t="shared" si="97"/>
        <v>0</v>
      </c>
    </row>
    <row r="163" spans="12:65" hidden="1">
      <c r="L163" t="s">
        <v>42</v>
      </c>
      <c r="M163" t="s">
        <v>77</v>
      </c>
      <c r="N163" s="55">
        <v>253.73134328358208</v>
      </c>
      <c r="O163" s="55"/>
      <c r="P163" s="55">
        <v>134.32835820895519</v>
      </c>
      <c r="Q163" s="55">
        <v>81.343283582089555</v>
      </c>
      <c r="R163" s="55">
        <v>173.13432835820893</v>
      </c>
      <c r="S163" s="55"/>
      <c r="T163" s="55">
        <v>210.44776119402982</v>
      </c>
      <c r="U163" s="55">
        <v>101.19402985074626</v>
      </c>
      <c r="W163" s="55"/>
      <c r="X163" s="55">
        <v>563.88059701492534</v>
      </c>
      <c r="Y163" s="55">
        <v>83.582089552238813</v>
      </c>
      <c r="Z163" s="56"/>
      <c r="AA163" s="56"/>
      <c r="AB163" s="56">
        <v>616.11940298507443</v>
      </c>
      <c r="AC163">
        <v>28.35820895522388</v>
      </c>
      <c r="AE163">
        <v>3.8805970149253732</v>
      </c>
      <c r="AF163">
        <v>331.1044776119403</v>
      </c>
      <c r="AG163">
        <v>442.3582089552238</v>
      </c>
      <c r="AH163">
        <v>122.38805970149254</v>
      </c>
      <c r="AJ163">
        <v>92.238805970149244</v>
      </c>
      <c r="AK163">
        <v>60.208955223880594</v>
      </c>
      <c r="AN163">
        <v>20.298507462686565</v>
      </c>
      <c r="AO163">
        <v>3318.5970149253726</v>
      </c>
      <c r="AP163" s="58">
        <f t="shared" si="74"/>
        <v>3.8805970149253732</v>
      </c>
      <c r="AQ163" s="60">
        <f t="shared" si="75"/>
        <v>634.80597014925365</v>
      </c>
      <c r="AR163" s="60">
        <f t="shared" si="76"/>
        <v>1603.3432835820893</v>
      </c>
      <c r="AS163" s="60">
        <f t="shared" si="77"/>
        <v>122.38805970149254</v>
      </c>
      <c r="AT163" s="60">
        <f t="shared" si="78"/>
        <v>0</v>
      </c>
      <c r="AU163" s="60">
        <f t="shared" si="79"/>
        <v>101.19402985074626</v>
      </c>
      <c r="AV163" s="60">
        <f t="shared" si="80"/>
        <v>210.44776119402982</v>
      </c>
      <c r="AW163" s="60">
        <f t="shared" si="81"/>
        <v>173.13432835820893</v>
      </c>
      <c r="AX163" s="60">
        <f t="shared" si="82"/>
        <v>0</v>
      </c>
      <c r="AY163" s="60">
        <f t="shared" si="83"/>
        <v>81.343283582089555</v>
      </c>
      <c r="AZ163" s="60">
        <f t="shared" si="84"/>
        <v>134.32835820895519</v>
      </c>
      <c r="BA163" s="68">
        <f t="shared" si="85"/>
        <v>253.73134328358208</v>
      </c>
      <c r="BB163" s="62">
        <f t="shared" si="86"/>
        <v>1.1693486727892566E-3</v>
      </c>
      <c r="BC163" s="63">
        <f t="shared" si="87"/>
        <v>0.19128745288874097</v>
      </c>
      <c r="BD163" s="63">
        <f t="shared" si="88"/>
        <v>0.48313889163735796</v>
      </c>
      <c r="BE163" s="63">
        <f t="shared" si="89"/>
        <v>3.6879458141815015E-2</v>
      </c>
      <c r="BF163" s="63">
        <f t="shared" si="90"/>
        <v>0</v>
      </c>
      <c r="BG163" s="63">
        <f t="shared" si="91"/>
        <v>3.0493015390427536E-2</v>
      </c>
      <c r="BH163" s="63">
        <f t="shared" si="92"/>
        <v>6.3414678024340448E-2</v>
      </c>
      <c r="BI163" s="63">
        <f t="shared" si="93"/>
        <v>5.2170940785982209E-2</v>
      </c>
      <c r="BJ163" s="63">
        <f t="shared" si="94"/>
        <v>0</v>
      </c>
      <c r="BK163" s="63">
        <f t="shared" si="95"/>
        <v>2.4511347179620956E-2</v>
      </c>
      <c r="BL163" s="63">
        <f t="shared" si="96"/>
        <v>4.047745405808964E-2</v>
      </c>
      <c r="BM163" s="64">
        <f t="shared" si="97"/>
        <v>7.6457413220836004E-2</v>
      </c>
    </row>
    <row r="164" spans="12:65" hidden="1">
      <c r="L164" t="s">
        <v>95</v>
      </c>
      <c r="M164" t="s">
        <v>7</v>
      </c>
      <c r="N164">
        <v>45613.360049069721</v>
      </c>
      <c r="O164">
        <v>2177.0888242397541</v>
      </c>
      <c r="P164">
        <v>17461.380690903181</v>
      </c>
      <c r="Q164">
        <v>6217.7671626873771</v>
      </c>
      <c r="R164">
        <v>53966.290860764675</v>
      </c>
      <c r="S164">
        <v>3937.7182711855012</v>
      </c>
      <c r="T164">
        <v>18507.558984422652</v>
      </c>
      <c r="U164">
        <v>9585.415863006072</v>
      </c>
      <c r="V164">
        <v>66678</v>
      </c>
      <c r="W164">
        <v>490.56618553558485</v>
      </c>
      <c r="X164">
        <v>8366.3789605397669</v>
      </c>
      <c r="Y164">
        <v>3600.0316137932796</v>
      </c>
      <c r="Z164">
        <v>64683.13432835821</v>
      </c>
      <c r="AA164">
        <v>71.093998939110364</v>
      </c>
      <c r="AB164">
        <v>7128.0677530157427</v>
      </c>
      <c r="AC164">
        <v>1304.871560008178</v>
      </c>
      <c r="AD164">
        <v>38081.104477611938</v>
      </c>
      <c r="AE164">
        <v>66.558268719626312</v>
      </c>
      <c r="AF164">
        <v>8704.5468656716403</v>
      </c>
      <c r="AG164">
        <v>1497.7682273563685</v>
      </c>
      <c r="AH164">
        <v>6179.1044776119388</v>
      </c>
      <c r="AI164">
        <v>19.402985074626862</v>
      </c>
      <c r="AJ164">
        <v>4075.9701492537311</v>
      </c>
      <c r="AK164">
        <v>827.55223880597009</v>
      </c>
      <c r="AL164">
        <v>99.402985074626869</v>
      </c>
      <c r="AM164">
        <v>353.43283582089555</v>
      </c>
      <c r="AN164">
        <v>407.4626865671641</v>
      </c>
      <c r="AO164">
        <v>370101.03130403737</v>
      </c>
      <c r="AP164" s="69">
        <f t="shared" si="74"/>
        <v>747.02442334357534</v>
      </c>
      <c r="AQ164" s="70">
        <f t="shared" si="75"/>
        <v>7637.6863265309603</v>
      </c>
      <c r="AR164" s="70">
        <f t="shared" si="76"/>
        <v>28628.39656430178</v>
      </c>
      <c r="AS164" s="70">
        <f t="shared" si="77"/>
        <v>175621.34328358207</v>
      </c>
      <c r="AT164" s="70">
        <f t="shared" si="78"/>
        <v>3937.7182711855012</v>
      </c>
      <c r="AU164" s="70">
        <f t="shared" si="79"/>
        <v>9585.415863006072</v>
      </c>
      <c r="AV164" s="70">
        <f t="shared" si="80"/>
        <v>18507.558984422652</v>
      </c>
      <c r="AW164" s="70">
        <f t="shared" si="81"/>
        <v>53966.290860764675</v>
      </c>
      <c r="AX164" s="70">
        <f t="shared" si="82"/>
        <v>2177.0888242397541</v>
      </c>
      <c r="AY164" s="70">
        <f t="shared" si="83"/>
        <v>6217.7671626873771</v>
      </c>
      <c r="AZ164" s="70">
        <f t="shared" si="84"/>
        <v>17461.380690903181</v>
      </c>
      <c r="BA164" s="71">
        <f t="shared" si="85"/>
        <v>45613.360049069721</v>
      </c>
      <c r="BB164" s="65">
        <f t="shared" si="86"/>
        <v>2.018433779315508E-3</v>
      </c>
      <c r="BC164" s="66">
        <f t="shared" si="87"/>
        <v>2.0636760453273673E-2</v>
      </c>
      <c r="BD164" s="66">
        <f t="shared" si="88"/>
        <v>7.7352922966549637E-2</v>
      </c>
      <c r="BE164" s="66">
        <f t="shared" si="89"/>
        <v>0.47452270712347577</v>
      </c>
      <c r="BF164" s="66">
        <f t="shared" si="90"/>
        <v>1.0639576596993248E-2</v>
      </c>
      <c r="BG164" s="66">
        <f t="shared" si="91"/>
        <v>2.589945731637713E-2</v>
      </c>
      <c r="BH164" s="66">
        <f t="shared" si="92"/>
        <v>5.0006774958750992E-2</v>
      </c>
      <c r="BI164" s="66">
        <f t="shared" si="93"/>
        <v>0.14581502426679666</v>
      </c>
      <c r="BJ164" s="66">
        <f t="shared" si="94"/>
        <v>5.8824176105882814E-3</v>
      </c>
      <c r="BK164" s="66">
        <f t="shared" si="95"/>
        <v>1.6800188696527819E-2</v>
      </c>
      <c r="BL164" s="66">
        <f t="shared" si="96"/>
        <v>4.7180037919317998E-2</v>
      </c>
      <c r="BM164" s="67">
        <f t="shared" si="97"/>
        <v>0.12324569831203314</v>
      </c>
    </row>
    <row r="165" spans="12:65" hidden="1"/>
  </sheetData>
  <autoFilter ref="L5:BM164">
    <filterColumn colId="1">
      <filters>
        <filter val="Other"/>
      </filters>
    </filterColumn>
  </autoFilter>
  <mergeCells count="15">
    <mergeCell ref="AH4:AK4"/>
    <mergeCell ref="N4:Q4"/>
    <mergeCell ref="R4:U4"/>
    <mergeCell ref="V4:Y4"/>
    <mergeCell ref="Z4:AC4"/>
    <mergeCell ref="AD4:AG4"/>
    <mergeCell ref="BJ4:BM4"/>
    <mergeCell ref="AP3:BA3"/>
    <mergeCell ref="BB3:BM3"/>
    <mergeCell ref="AL4:AN4"/>
    <mergeCell ref="AP4:AS4"/>
    <mergeCell ref="AT4:AW4"/>
    <mergeCell ref="AX4:BA4"/>
    <mergeCell ref="BB4:BE4"/>
    <mergeCell ref="BF4:BI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Coversheet</vt:lpstr>
      <vt:lpstr>Contents</vt:lpstr>
      <vt:lpstr>Summary</vt:lpstr>
      <vt:lpstr>Combined Cycle</vt:lpstr>
      <vt:lpstr>Gas Turbine</vt:lpstr>
      <vt:lpstr>Steam Turbine</vt:lpstr>
      <vt:lpstr>Internal Comb. Eng.</vt:lpstr>
      <vt:lpstr>Others</vt:lpstr>
      <vt:lpstr>Age distribution capacity</vt:lpstr>
      <vt:lpstr>Age distribution quant</vt:lpstr>
      <vt:lpstr>Capacity classes tech</vt:lpstr>
    </vt:vector>
  </TitlesOfParts>
  <Company>Fraunhofer ISI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Fleiter</dc:creator>
  <cp:lastModifiedBy>Tobias Fleiter</cp:lastModifiedBy>
  <dcterms:created xsi:type="dcterms:W3CDTF">2015-11-02T20:40:26Z</dcterms:created>
  <dcterms:modified xsi:type="dcterms:W3CDTF">2017-01-27T17:19:04Z</dcterms:modified>
</cp:coreProperties>
</file>